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4.xml" ContentType="application/vnd.openxmlformats-officedocument.drawingml.char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5" firstSheet="0" activeTab="2"/>
  </bookViews>
  <sheets>
    <sheet name="GRAFICOS" sheetId="1" state="visible" r:id="rId2"/>
    <sheet name="DATOS" sheetId="2" state="visible" r:id="rId3"/>
    <sheet name="Hoja1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<sst xmlns="http://schemas.openxmlformats.org/spreadsheetml/2006/main" count="299" uniqueCount="187">
  <si>
    <t xml:space="preserve">Clase</t>
  </si>
  <si>
    <t xml:space="preserve">Frecuencia</t>
  </si>
  <si>
    <t xml:space="preserve">Alumnos</t>
  </si>
  <si>
    <t xml:space="preserve">Docentes</t>
  </si>
  <si>
    <t xml:space="preserve">TOT</t>
  </si>
  <si>
    <t xml:space="preserve">Apellido</t>
  </si>
  <si>
    <t xml:space="preserve">Nombres</t>
  </si>
  <si>
    <t xml:space="preserve">T</t>
  </si>
  <si>
    <t xml:space="preserve">FechaDeNac</t>
  </si>
  <si>
    <t xml:space="preserve">Años</t>
  </si>
  <si>
    <t xml:space="preserve">Meses/12</t>
  </si>
  <si>
    <t xml:space="preserve">Dias/365</t>
  </si>
  <si>
    <t xml:space="preserve">Águila Alonso</t>
  </si>
  <si>
    <t xml:space="preserve">Félix Manuel</t>
  </si>
  <si>
    <t xml:space="preserve">A</t>
  </si>
  <si>
    <t xml:space="preserve">José Daniel</t>
  </si>
  <si>
    <t xml:space="preserve">Aguirre</t>
  </si>
  <si>
    <t xml:space="preserve">Pablo Andrés</t>
  </si>
  <si>
    <t xml:space="preserve">Álvarez Gómez</t>
  </si>
  <si>
    <t xml:space="preserve">Matías</t>
  </si>
  <si>
    <t xml:space="preserve">Álvarez Pari</t>
  </si>
  <si>
    <t xml:space="preserve">Adriana Nayra</t>
  </si>
  <si>
    <t xml:space="preserve">Aplabaza</t>
  </si>
  <si>
    <t xml:space="preserve">Lautaro Sebastián</t>
  </si>
  <si>
    <t xml:space="preserve">Ayala</t>
  </si>
  <si>
    <t xml:space="preserve">Jonathan Emanuel</t>
  </si>
  <si>
    <t xml:space="preserve">Cuentas</t>
  </si>
  <si>
    <t xml:space="preserve">Grafico</t>
  </si>
  <si>
    <t xml:space="preserve">Bacaro Legón</t>
  </si>
  <si>
    <t xml:space="preserve">María de Lourdes</t>
  </si>
  <si>
    <t xml:space="preserve">Balmaceda</t>
  </si>
  <si>
    <t xml:space="preserve">Darío Federico</t>
  </si>
  <si>
    <t xml:space="preserve">Barba Leal</t>
  </si>
  <si>
    <t xml:space="preserve">Omelio</t>
  </si>
  <si>
    <t xml:space="preserve">Barrera Castillo</t>
  </si>
  <si>
    <t xml:space="preserve">Mónica Alejandra</t>
  </si>
  <si>
    <t xml:space="preserve">Berardini</t>
  </si>
  <si>
    <t xml:space="preserve">Lucas David</t>
  </si>
  <si>
    <t xml:space="preserve">Bonifacio</t>
  </si>
  <si>
    <t xml:space="preserve">Mariano Carlos</t>
  </si>
  <si>
    <t xml:space="preserve">Bortolatto</t>
  </si>
  <si>
    <t xml:space="preserve">Bruno Nicolás</t>
  </si>
  <si>
    <t xml:space="preserve">Castro Lacroze</t>
  </si>
  <si>
    <t xml:space="preserve">Santiago</t>
  </si>
  <si>
    <t xml:space="preserve">Chafatinos</t>
  </si>
  <si>
    <t xml:space="preserve">Dimitri Lisandro</t>
  </si>
  <si>
    <t xml:space="preserve">Chipolina</t>
  </si>
  <si>
    <t xml:space="preserve">Criach</t>
  </si>
  <si>
    <t xml:space="preserve">Ramiro</t>
  </si>
  <si>
    <t xml:space="preserve">Cruz</t>
  </si>
  <si>
    <t xml:space="preserve">María Laura</t>
  </si>
  <si>
    <t xml:space="preserve">De Simone Coll</t>
  </si>
  <si>
    <t xml:space="preserve">Gabriel Ángel</t>
  </si>
  <si>
    <t xml:space="preserve">Del Pesco</t>
  </si>
  <si>
    <t xml:space="preserve">Valentino</t>
  </si>
  <si>
    <t xml:space="preserve">Dellazoppa</t>
  </si>
  <si>
    <t xml:space="preserve">Lucca</t>
  </si>
  <si>
    <t xml:space="preserve">Destri</t>
  </si>
  <si>
    <t xml:space="preserve">Sara</t>
  </si>
  <si>
    <t xml:space="preserve">Di Donatis</t>
  </si>
  <si>
    <t xml:space="preserve">Lucas</t>
  </si>
  <si>
    <t xml:space="preserve">Duran</t>
  </si>
  <si>
    <t xml:space="preserve">Alan</t>
  </si>
  <si>
    <t xml:space="preserve">García Genta</t>
  </si>
  <si>
    <t xml:space="preserve">Gonzalo</t>
  </si>
  <si>
    <t xml:space="preserve">Giulio</t>
  </si>
  <si>
    <t xml:space="preserve">Ezequiel Matías</t>
  </si>
  <si>
    <t xml:space="preserve">Goncevatt Torres</t>
  </si>
  <si>
    <t xml:space="preserve">Patricio</t>
  </si>
  <si>
    <t xml:space="preserve">González</t>
  </si>
  <si>
    <t xml:space="preserve">Juan Manuel</t>
  </si>
  <si>
    <t xml:space="preserve">Gray</t>
  </si>
  <si>
    <t xml:space="preserve">Brenda</t>
  </si>
  <si>
    <t xml:space="preserve">Guirado</t>
  </si>
  <si>
    <t xml:space="preserve">Ignacio  </t>
  </si>
  <si>
    <t xml:space="preserve">Guzmán Anglese</t>
  </si>
  <si>
    <t xml:space="preserve">Gabriel Emilio</t>
  </si>
  <si>
    <t xml:space="preserve">Hansen</t>
  </si>
  <si>
    <t xml:space="preserve">Guillermo</t>
  </si>
  <si>
    <t xml:space="preserve">Kloster</t>
  </si>
  <si>
    <t xml:space="preserve">Matías Alejandro</t>
  </si>
  <si>
    <t xml:space="preserve">Lima Cruz</t>
  </si>
  <si>
    <t xml:space="preserve">Ernesto</t>
  </si>
  <si>
    <t xml:space="preserve">Llaneza</t>
  </si>
  <si>
    <t xml:space="preserve">María Belén</t>
  </si>
  <si>
    <t xml:space="preserve">López</t>
  </si>
  <si>
    <t xml:space="preserve">Rodrigo Nicolás</t>
  </si>
  <si>
    <t xml:space="preserve">López de San Martín Zapata</t>
  </si>
  <si>
    <t xml:space="preserve">Rodrigo  </t>
  </si>
  <si>
    <t xml:space="preserve">Lorenz</t>
  </si>
  <si>
    <t xml:space="preserve">Gabriel Matías</t>
  </si>
  <si>
    <t xml:space="preserve">Lozano</t>
  </si>
  <si>
    <t xml:space="preserve">Ezequiel</t>
  </si>
  <si>
    <t xml:space="preserve">Mattanó</t>
  </si>
  <si>
    <t xml:space="preserve">Juan Cruz</t>
  </si>
  <si>
    <t xml:space="preserve">Morales</t>
  </si>
  <si>
    <t xml:space="preserve">Lucas Pablo</t>
  </si>
  <si>
    <t xml:space="preserve">Muñoz</t>
  </si>
  <si>
    <t xml:space="preserve">Uriel Agustín</t>
  </si>
  <si>
    <t xml:space="preserve">Narváez Arrúa</t>
  </si>
  <si>
    <t xml:space="preserve">Jonás Sebastián</t>
  </si>
  <si>
    <t xml:space="preserve">Ortiz Villasuso</t>
  </si>
  <si>
    <t xml:space="preserve">Héctor Francisco</t>
  </si>
  <si>
    <t xml:space="preserve">Parrotta</t>
  </si>
  <si>
    <t xml:space="preserve">Agustín</t>
  </si>
  <si>
    <t xml:space="preserve">Pérez Winter</t>
  </si>
  <si>
    <t xml:space="preserve">Alan Erik</t>
  </si>
  <si>
    <t xml:space="preserve">Price Torrendell</t>
  </si>
  <si>
    <t xml:space="preserve">Rivetti</t>
  </si>
  <si>
    <t xml:space="preserve">Luciano Agustín</t>
  </si>
  <si>
    <t xml:space="preserve">Ronchi Salomone</t>
  </si>
  <si>
    <t xml:space="preserve">Bruno Martín</t>
  </si>
  <si>
    <t xml:space="preserve">Schmidt</t>
  </si>
  <si>
    <t xml:space="preserve">Norberto Sebastián</t>
  </si>
  <si>
    <t xml:space="preserve">Segovia</t>
  </si>
  <si>
    <t xml:space="preserve">Walter Fabián</t>
  </si>
  <si>
    <t xml:space="preserve">Simonetto</t>
  </si>
  <si>
    <t xml:space="preserve">Sosa</t>
  </si>
  <si>
    <t xml:space="preserve">Nicolás Manuel</t>
  </si>
  <si>
    <t xml:space="preserve">Soto</t>
  </si>
  <si>
    <t xml:space="preserve">Gabriel Rodrigo</t>
  </si>
  <si>
    <t xml:space="preserve">Villegas</t>
  </si>
  <si>
    <t xml:space="preserve">Alberto</t>
  </si>
  <si>
    <t xml:space="preserve">Ziemecki Burgos</t>
  </si>
  <si>
    <t xml:space="preserve">Andrés Augusto</t>
  </si>
  <si>
    <t xml:space="preserve">Boneto</t>
  </si>
  <si>
    <t xml:space="preserve">Fabian</t>
  </si>
  <si>
    <t xml:space="preserve">D</t>
  </si>
  <si>
    <t xml:space="preserve">Cárdenas</t>
  </si>
  <si>
    <t xml:space="preserve">Rodrigo</t>
  </si>
  <si>
    <t xml:space="preserve">Cortizo</t>
  </si>
  <si>
    <t xml:space="preserve">Eduardo</t>
  </si>
  <si>
    <t xml:space="preserve">Fainstein </t>
  </si>
  <si>
    <t xml:space="preserve">Alex</t>
  </si>
  <si>
    <t xml:space="preserve">Fassano</t>
  </si>
  <si>
    <t xml:space="preserve">Yanina</t>
  </si>
  <si>
    <t xml:space="preserve">Gladys</t>
  </si>
  <si>
    <t xml:space="preserve">Nieva</t>
  </si>
  <si>
    <t xml:space="preserve">Gomez Berisso</t>
  </si>
  <si>
    <t xml:space="preserve">Mariano</t>
  </si>
  <si>
    <t xml:space="preserve">Konabluch</t>
  </si>
  <si>
    <t xml:space="preserve">Pablo</t>
  </si>
  <si>
    <t xml:space="preserve">Nalin</t>
  </si>
  <si>
    <t xml:space="preserve">Oscar</t>
  </si>
  <si>
    <t xml:space="preserve">Nomdedeu</t>
  </si>
  <si>
    <t xml:space="preserve">Ivan</t>
  </si>
  <si>
    <t xml:space="preserve">Salva</t>
  </si>
  <si>
    <t xml:space="preserve">Horacio</t>
  </si>
  <si>
    <t xml:space="preserve">A MANOPLA</t>
  </si>
  <si>
    <t xml:space="preserve">SUMA</t>
  </si>
  <si>
    <t xml:space="preserve">SUMA.CUA</t>
  </si>
  <si>
    <t xml:space="preserve">N</t>
  </si>
  <si>
    <t xml:space="preserve">SUM/N</t>
  </si>
  <si>
    <t xml:space="preserve">SUM.CUA/N -(SUM/N)2 </t>
  </si>
  <si>
    <t xml:space="preserve">STDEV</t>
  </si>
  <si>
    <t xml:space="preserve">CON FUNCIONES</t>
  </si>
  <si>
    <t xml:space="preserve">MIN</t>
  </si>
  <si>
    <t xml:space="preserve">MAX</t>
  </si>
  <si>
    <t xml:space="preserve">MODA</t>
  </si>
  <si>
    <t xml:space="preserve">MEDIANA</t>
  </si>
  <si>
    <t xml:space="preserve">MEDIA</t>
  </si>
  <si>
    <t xml:space="preserve">VARIAZA</t>
  </si>
  <si>
    <t xml:space="preserve">ASIMETRIA</t>
  </si>
  <si>
    <t xml:space="preserve">CURTOSIS</t>
  </si>
  <si>
    <t xml:space="preserve">Primer Medición: Escala gruesa</t>
  </si>
  <si>
    <t xml:space="preserve">Valores</t>
  </si>
  <si>
    <t xml:space="preserve">Cuenta</t>
  </si>
  <si>
    <t xml:space="preserve">Valores * Cuenta</t>
  </si>
  <si>
    <t xml:space="preserve">Valores ^2 * Cuenta</t>
  </si>
  <si>
    <t xml:space="preserve">Total</t>
  </si>
  <si>
    <t xml:space="preserve">CUENTAS</t>
  </si>
  <si>
    <t xml:space="preserve">PROM</t>
  </si>
  <si>
    <t xml:space="preserve">SUMA CUADRADOS</t>
  </si>
  <si>
    <t xml:space="preserve">Segunda medición: Escala fina</t>
  </si>
  <si>
    <t xml:space="preserve">Tercera Medición: Escala gruesa</t>
  </si>
  <si>
    <t xml:space="preserve">(mejor procedimiento)</t>
  </si>
  <si>
    <t xml:space="preserve">Procesamiento de a dos</t>
  </si>
  <si>
    <t xml:space="preserve">Todos los Valores</t>
  </si>
  <si>
    <t xml:space="preserve">Random</t>
  </si>
  <si>
    <t xml:space="preserve">Suma de a dos</t>
  </si>
  <si>
    <t xml:space="preserve">Cuadrados</t>
  </si>
  <si>
    <t xml:space="preserve">STDEV de a dos</t>
  </si>
  <si>
    <t xml:space="preserve">STDEV2^2</t>
  </si>
  <si>
    <t xml:space="preserve">STDEV de a uno</t>
  </si>
  <si>
    <t xml:space="preserve">STDEV1^2</t>
  </si>
  <si>
    <t xml:space="preserve">2*STDEV de a uno</t>
  </si>
  <si>
    <t xml:space="preserve">2*STDEV1^2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</si>
</sst>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(* #,##0.00_);_(* \(#,##0.00\);_(* \-??_);_(@_)"/>
    <numFmt numFmtId="166" formatCode="_ * #,##0.000_ ;_ * \-#,##0.000_ ;_ * \-??_ ;_ @_ "/>
    <numFmt numFmtId="167" formatCode="_ * #,##0.000_ ;_ * \-#,##0.000_ ;_ * \-???_ ;_ @_ "/>
    <numFmt numFmtId="168" formatCode="M/D/YY"/>
    <numFmt numFmtId="169" formatCode="0.0"/>
    <numFmt numFmtId="170" formatCode="0.00"/>
    <numFmt numFmtId="171" formatCode="#,##0"/>
    <numFmt numFmtId="172" formatCode="DD/MM/YYYY;@"/>
    <numFmt numFmtId="173" formatCode="M/D/YYYY"/>
    <numFmt numFmtId="174" formatCode="0.0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  <font>
      <sz val="11"/>
      <name val="Calibri"/>
      <family val="2"/>
      <charset val="1"/>
    </font>
    <font>
      <b val="true"/>
      <sz val="16"/>
      <color rgb="FF8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DBEEF4"/>
        <bgColor rgb="FFCC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2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2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73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1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3">
    <dxf>
      <font>
        <b val="0"/>
        <color rgb="FF000000"/>
      </font>
      <fill>
        <patternFill>
          <bgColor rgb="FF00B050"/>
        </patternFill>
      </fill>
    </dxf>
    <dxf>
      <font>
        <b val="0"/>
        <color rgb="FF000000"/>
      </font>
      <fill>
        <patternFill>
          <bgColor rgb="FF00B050"/>
        </patternFill>
      </fill>
    </dxf>
    <dxf>
      <font>
        <b val="0"/>
        <color rgb="FF000000"/>
      </font>
      <fill>
        <patternFill>
          <bgColor rgb="FF00B050"/>
        </patternFill>
      </fill>
    </dxf>
    <dxf>
      <font>
        <b val="0"/>
        <color rgb="FF000000"/>
      </font>
      <fill>
        <patternFill>
          <bgColor rgb="FF00B050"/>
        </patternFill>
      </fill>
    </dxf>
    <dxf>
      <font>
        <b val="0"/>
        <color rgb="FF000000"/>
      </font>
      <fill>
        <patternFill>
          <bgColor rgb="FF00B050"/>
        </patternFill>
      </fill>
    </dxf>
    <dxf>
      <font>
        <b val="0"/>
        <color rgb="FF000000"/>
      </font>
      <fill>
        <patternFill>
          <bgColor rgb="FF00B050"/>
        </patternFill>
      </fill>
    </dxf>
    <dxf>
      <font>
        <b val="0"/>
        <color rgb="FF000000"/>
      </font>
      <fill>
        <patternFill>
          <bgColor rgb="FF00B050"/>
        </patternFill>
      </fill>
    </dxf>
    <dxf>
      <font>
        <b val="0"/>
        <color rgb="FF000000"/>
      </font>
      <fill>
        <patternFill>
          <bgColor rgb="FF00B050"/>
        </patternFill>
      </fill>
    </dxf>
    <dxf>
      <font>
        <b val="0"/>
        <color rgb="FF000000"/>
      </font>
      <fill>
        <patternFill>
          <bgColor rgb="FF00B050"/>
        </patternFill>
      </fill>
    </dxf>
    <dxf>
      <font>
        <b val="0"/>
        <color rgb="FF000000"/>
      </font>
      <fill>
        <patternFill>
          <bgColor rgb="FF00B050"/>
        </patternFill>
      </fill>
    </dxf>
    <dxf>
      <font>
        <b val="0"/>
        <color rgb="FF000000"/>
      </font>
      <fill>
        <patternFill>
          <bgColor rgb="FF00B050"/>
        </patternFill>
      </fill>
    </dxf>
    <dxf>
      <font>
        <b val="0"/>
        <color rgb="FF000000"/>
      </font>
      <fill>
        <patternFill>
          <bgColor rgb="FF00B050"/>
        </patternFill>
      </fill>
    </dxf>
    <dxf>
      <font>
        <b val="0"/>
        <color rgb="FF000000"/>
      </font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BE4B48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8B855"/>
      <rgbColor rgb="FFFFCC00"/>
      <rgbColor rgb="FFFF9900"/>
      <rgbColor rgb="FFFF6600"/>
      <rgbColor rgb="FF4F81BD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Histograma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7070889058277"/>
          <c:y val="0.214357598121436"/>
          <c:w val="0.652207054258194"/>
          <c:h val="0.764844012076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4f81bd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38"/>
              <c:dLblPos val="outEnd"/>
              <c:showLegendKey val="0"/>
              <c:showVal val="0"/>
              <c:showCatName val="0"/>
              <c:showSerName val="0"/>
              <c:showPercent val="0"/>
            </c:dLbl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GRAFICOS!$A$2:$A$55</c:f>
              <c:strCach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54</c:v>
                </c:pt>
                <c:pt idx="36">
                  <c:v>55</c:v>
                </c:pt>
                <c:pt idx="37">
                  <c:v>56</c:v>
                </c:pt>
                <c:pt idx="38">
                  <c:v>57</c:v>
                </c:pt>
                <c:pt idx="39">
                  <c:v>58</c:v>
                </c:pt>
                <c:pt idx="40">
                  <c:v>59</c:v>
                </c:pt>
                <c:pt idx="41">
                  <c:v>60</c:v>
                </c:pt>
                <c:pt idx="42">
                  <c:v>61</c:v>
                </c:pt>
                <c:pt idx="43">
                  <c:v>62</c:v>
                </c:pt>
                <c:pt idx="44">
                  <c:v>63</c:v>
                </c:pt>
                <c:pt idx="45">
                  <c:v>64</c:v>
                </c:pt>
                <c:pt idx="46">
                  <c:v>65</c:v>
                </c:pt>
                <c:pt idx="47">
                  <c:v>66</c:v>
                </c:pt>
                <c:pt idx="48">
                  <c:v>67</c:v>
                </c:pt>
                <c:pt idx="49">
                  <c:v>68</c:v>
                </c:pt>
                <c:pt idx="50">
                  <c:v>69</c:v>
                </c:pt>
                <c:pt idx="51">
                  <c:v>70</c:v>
                </c:pt>
                <c:pt idx="52">
                  <c:v>71</c:v>
                </c:pt>
                <c:pt idx="53">
                  <c:v>72</c:v>
                </c:pt>
              </c:strCache>
            </c:strRef>
          </c:cat>
          <c:val>
            <c:numRef>
              <c:f>GRAFICOS!$B$2:$B$55</c:f>
              <c:numCache>
                <c:formatCode>General</c:formatCode>
                <c:ptCount val="54"/>
                <c:pt idx="0">
                  <c:v>0</c:v>
                </c:pt>
                <c:pt idx="1">
                  <c:v>15</c:v>
                </c:pt>
                <c:pt idx="2">
                  <c:v>10</c:v>
                </c:pt>
                <c:pt idx="3">
                  <c:v>4</c:v>
                </c:pt>
                <c:pt idx="4">
                  <c:v>8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gapWidth val="150"/>
        <c:overlap val="0"/>
        <c:axId val="94277276"/>
        <c:axId val="42469185"/>
      </c:barChart>
      <c:lineChart>
        <c:grouping val="standard"/>
        <c:ser>
          <c:idx val="1"/>
          <c:order val="1"/>
          <c:tx>
            <c:strRef>
              <c:f>"Docentes"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rgbClr val="98b855"/>
            </a:solidFill>
            <a:ln w="28440">
              <a:solidFill>
                <a:srgbClr val="98b855"/>
              </a:solidFill>
              <a:round/>
            </a:ln>
          </c:spPr>
          <c:marker>
            <c:symbol val="none"/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GRAFICOS!$A$2:$A$55</c:f>
              <c:strCach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54</c:v>
                </c:pt>
                <c:pt idx="36">
                  <c:v>55</c:v>
                </c:pt>
                <c:pt idx="37">
                  <c:v>56</c:v>
                </c:pt>
                <c:pt idx="38">
                  <c:v>57</c:v>
                </c:pt>
                <c:pt idx="39">
                  <c:v>58</c:v>
                </c:pt>
                <c:pt idx="40">
                  <c:v>59</c:v>
                </c:pt>
                <c:pt idx="41">
                  <c:v>60</c:v>
                </c:pt>
                <c:pt idx="42">
                  <c:v>61</c:v>
                </c:pt>
                <c:pt idx="43">
                  <c:v>62</c:v>
                </c:pt>
                <c:pt idx="44">
                  <c:v>63</c:v>
                </c:pt>
                <c:pt idx="45">
                  <c:v>64</c:v>
                </c:pt>
                <c:pt idx="46">
                  <c:v>65</c:v>
                </c:pt>
                <c:pt idx="47">
                  <c:v>66</c:v>
                </c:pt>
                <c:pt idx="48">
                  <c:v>67</c:v>
                </c:pt>
                <c:pt idx="49">
                  <c:v>68</c:v>
                </c:pt>
                <c:pt idx="50">
                  <c:v>69</c:v>
                </c:pt>
                <c:pt idx="51">
                  <c:v>70</c:v>
                </c:pt>
                <c:pt idx="52">
                  <c:v>71</c:v>
                </c:pt>
                <c:pt idx="53">
                  <c:v>72</c:v>
                </c:pt>
              </c:strCache>
            </c:strRef>
          </c:cat>
          <c:val>
            <c:numRef>
              <c:f>GRAFICOS!$D$2:$D$55</c:f>
              <c:numCache>
                <c:formatCode>General</c:formatCode>
                <c:ptCount val="54"/>
                <c:pt idx="0">
                  <c:v>0.0361035191218707</c:v>
                </c:pt>
                <c:pt idx="1">
                  <c:v>0.04275103712981</c:v>
                </c:pt>
                <c:pt idx="2">
                  <c:v>0.0502945360927124</c:v>
                </c:pt>
                <c:pt idx="3">
                  <c:v>0.0587857401894762</c:v>
                </c:pt>
                <c:pt idx="4">
                  <c:v>0.0682653322006855</c:v>
                </c:pt>
                <c:pt idx="5">
                  <c:v>0.0787599547647041</c:v>
                </c:pt>
                <c:pt idx="6">
                  <c:v>0.0902792081553</c:v>
                </c:pt>
                <c:pt idx="7">
                  <c:v>0.102812769400717</c:v>
                </c:pt>
                <c:pt idx="8">
                  <c:v>0.11632777124626</c:v>
                </c:pt>
                <c:pt idx="9">
                  <c:v>0.130766587568739</c:v>
                </c:pt>
                <c:pt idx="10">
                  <c:v>0.146045173046087</c:v>
                </c:pt>
                <c:pt idx="11">
                  <c:v>0.162052098115002</c:v>
                </c:pt>
                <c:pt idx="12">
                  <c:v>0.178648404860627</c:v>
                </c:pt>
                <c:pt idx="13">
                  <c:v>0.195668385326091</c:v>
                </c:pt>
                <c:pt idx="14">
                  <c:v>0.212921351236256</c:v>
                </c:pt>
                <c:pt idx="15">
                  <c:v>0.230194424345877</c:v>
                </c:pt>
                <c:pt idx="16">
                  <c:v>0.24725633120176</c:v>
                </c:pt>
                <c:pt idx="17">
                  <c:v>0.263862137254391</c:v>
                </c:pt>
                <c:pt idx="18">
                  <c:v>0.279758805609793</c:v>
                </c:pt>
                <c:pt idx="19">
                  <c:v>0.294691418204268</c:v>
                </c:pt>
                <c:pt idx="20">
                  <c:v>0.308409854834258</c:v>
                </c:pt>
                <c:pt idx="21">
                  <c:v>0.320675691180463</c:v>
                </c:pt>
                <c:pt idx="22">
                  <c:v>0.331269053288468</c:v>
                </c:pt>
                <c:pt idx="23">
                  <c:v>0.339995154916678</c:v>
                </c:pt>
                <c:pt idx="24">
                  <c:v>0.346690247019784</c:v>
                </c:pt>
                <c:pt idx="25">
                  <c:v>0.351226725830488</c:v>
                </c:pt>
                <c:pt idx="26">
                  <c:v>0.353517177039543</c:v>
                </c:pt>
                <c:pt idx="27">
                  <c:v>0.353517177039543</c:v>
                </c:pt>
                <c:pt idx="28">
                  <c:v>0.351226725830488</c:v>
                </c:pt>
                <c:pt idx="29">
                  <c:v>0.346690247019783</c:v>
                </c:pt>
                <c:pt idx="30">
                  <c:v>0.339995154916678</c:v>
                </c:pt>
                <c:pt idx="31">
                  <c:v>0.331269053288469</c:v>
                </c:pt>
                <c:pt idx="32">
                  <c:v>0.320675691180463</c:v>
                </c:pt>
                <c:pt idx="33">
                  <c:v>0.308409854834258</c:v>
                </c:pt>
                <c:pt idx="34">
                  <c:v>0.294691418204267</c:v>
                </c:pt>
                <c:pt idx="35">
                  <c:v>0.279758805609794</c:v>
                </c:pt>
                <c:pt idx="36">
                  <c:v>0.26386213725439</c:v>
                </c:pt>
                <c:pt idx="37">
                  <c:v>0.247256331201759</c:v>
                </c:pt>
                <c:pt idx="38">
                  <c:v>0.230194424345878</c:v>
                </c:pt>
                <c:pt idx="39">
                  <c:v>0.212921351236257</c:v>
                </c:pt>
                <c:pt idx="40">
                  <c:v>0.195668385326091</c:v>
                </c:pt>
                <c:pt idx="41">
                  <c:v>0.178648404860626</c:v>
                </c:pt>
                <c:pt idx="42">
                  <c:v>0.162052098115003</c:v>
                </c:pt>
                <c:pt idx="43">
                  <c:v>0.146045173046085</c:v>
                </c:pt>
                <c:pt idx="44">
                  <c:v>0.130766587568739</c:v>
                </c:pt>
                <c:pt idx="45">
                  <c:v>0.116327771246261</c:v>
                </c:pt>
                <c:pt idx="46">
                  <c:v>0.102812769400715</c:v>
                </c:pt>
                <c:pt idx="47">
                  <c:v>0.0902792081553001</c:v>
                </c:pt>
                <c:pt idx="48">
                  <c:v>0.0787599547647049</c:v>
                </c:pt>
                <c:pt idx="49">
                  <c:v>0.0682653322006849</c:v>
                </c:pt>
                <c:pt idx="50">
                  <c:v>0.0587857401894766</c:v>
                </c:pt>
                <c:pt idx="51">
                  <c:v>0.0502945360927131</c:v>
                </c:pt>
                <c:pt idx="52">
                  <c:v>0.04275103712981</c:v>
                </c:pt>
                <c:pt idx="53">
                  <c:v>0.03610351912187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"Alumnos"</c:f>
              <c:strCache>
                <c:ptCount val="1"/>
                <c:pt idx="0">
                  <c:v>Alumnos</c:v>
                </c:pt>
              </c:strCache>
            </c:strRef>
          </c:tx>
          <c:spPr>
            <a:solidFill>
              <a:srgbClr val="be4b48"/>
            </a:solidFill>
            <a:ln w="28440">
              <a:solidFill>
                <a:srgbClr val="be4b48"/>
              </a:solidFill>
              <a:round/>
            </a:ln>
          </c:spPr>
          <c:marker>
            <c:symbol val="none"/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GRAFICOS!$A$2:$A$55</c:f>
              <c:strCach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54</c:v>
                </c:pt>
                <c:pt idx="36">
                  <c:v>55</c:v>
                </c:pt>
                <c:pt idx="37">
                  <c:v>56</c:v>
                </c:pt>
                <c:pt idx="38">
                  <c:v>57</c:v>
                </c:pt>
                <c:pt idx="39">
                  <c:v>58</c:v>
                </c:pt>
                <c:pt idx="40">
                  <c:v>59</c:v>
                </c:pt>
                <c:pt idx="41">
                  <c:v>60</c:v>
                </c:pt>
                <c:pt idx="42">
                  <c:v>61</c:v>
                </c:pt>
                <c:pt idx="43">
                  <c:v>62</c:v>
                </c:pt>
                <c:pt idx="44">
                  <c:v>63</c:v>
                </c:pt>
                <c:pt idx="45">
                  <c:v>64</c:v>
                </c:pt>
                <c:pt idx="46">
                  <c:v>65</c:v>
                </c:pt>
                <c:pt idx="47">
                  <c:v>66</c:v>
                </c:pt>
                <c:pt idx="48">
                  <c:v>67</c:v>
                </c:pt>
                <c:pt idx="49">
                  <c:v>68</c:v>
                </c:pt>
                <c:pt idx="50">
                  <c:v>69</c:v>
                </c:pt>
                <c:pt idx="51">
                  <c:v>70</c:v>
                </c:pt>
                <c:pt idx="52">
                  <c:v>71</c:v>
                </c:pt>
                <c:pt idx="53">
                  <c:v>72</c:v>
                </c:pt>
              </c:strCache>
            </c:strRef>
          </c:cat>
          <c:val>
            <c:numRef>
              <c:f>GRAFICOS!$C$2:$C$55</c:f>
              <c:numCache>
                <c:formatCode>General</c:formatCode>
                <c:ptCount val="54"/>
                <c:pt idx="0">
                  <c:v>2.66471913344184</c:v>
                </c:pt>
                <c:pt idx="1">
                  <c:v>9.2133479700625</c:v>
                </c:pt>
                <c:pt idx="2">
                  <c:v>16.9672822850723</c:v>
                </c:pt>
                <c:pt idx="3">
                  <c:v>16.5626019503871</c:v>
                </c:pt>
                <c:pt idx="4">
                  <c:v>8.51404765791657</c:v>
                </c:pt>
                <c:pt idx="5">
                  <c:v>2.28802815425413</c:v>
                </c:pt>
                <c:pt idx="6">
                  <c:v>0.319116000241279</c:v>
                </c:pt>
                <c:pt idx="7">
                  <c:v>0.0229462574357846</c:v>
                </c:pt>
                <c:pt idx="8">
                  <c:v>0.000845787190755121</c:v>
                </c:pt>
                <c:pt idx="9">
                  <c:v>1.59048314012367E-005</c:v>
                </c:pt>
                <c:pt idx="10">
                  <c:v>1.51998803876729E-007</c:v>
                </c:pt>
                <c:pt idx="11">
                  <c:v>7.35965288711782E-010</c:v>
                </c:pt>
                <c:pt idx="12">
                  <c:v>1.7972290322632E-012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1"/>
        </c:ser>
        <c:hiLowLines>
          <c:spPr>
            <a:ln>
              <a:noFill/>
            </a:ln>
          </c:spPr>
        </c:hiLowLines>
        <c:marker val="0"/>
        <c:axId val="63000513"/>
        <c:axId val="70076440"/>
      </c:lineChart>
      <c:catAx>
        <c:axId val="94277276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b="1" sz="10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Clase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42469185"/>
        <c:crosses val="autoZero"/>
        <c:auto val="1"/>
        <c:lblAlgn val="ctr"/>
        <c:lblOffset val="100"/>
      </c:catAx>
      <c:valAx>
        <c:axId val="42469185"/>
        <c:scaling>
          <c:orientation val="minMax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b="1" sz="10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Frecuencia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94277276"/>
        <c:crosses val="autoZero"/>
        <c:crossBetween val="midCat"/>
      </c:valAx>
      <c:catAx>
        <c:axId val="63000513"/>
        <c:scaling>
          <c:orientation val="minMax"/>
        </c:scaling>
        <c:delete val="1"/>
        <c:axPos val="b"/>
        <c:title>
          <c:tx>
            <c:rich>
              <a:bodyPr rot="0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b="1" sz="10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Clase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70076440"/>
        <c:crosses val="autoZero"/>
        <c:auto val="1"/>
        <c:lblAlgn val="ctr"/>
        <c:lblOffset val="100"/>
      </c:catAx>
      <c:valAx>
        <c:axId val="70076440"/>
        <c:scaling>
          <c:orientation val="minMax"/>
        </c:scaling>
        <c:delete val="1"/>
        <c:axPos val="l"/>
        <c:title>
          <c:tx>
            <c:rich>
              <a:bodyPr rot="-5400000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b="1" sz="10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Frecuencia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63000513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514588026180272"/>
          <c:y val="0.318627976071519"/>
        </c:manualLayout>
      </c:layout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228600</xdr:colOff>
      <xdr:row>2</xdr:row>
      <xdr:rowOff>181080</xdr:rowOff>
    </xdr:from>
    <xdr:to>
      <xdr:col>11</xdr:col>
      <xdr:colOff>447480</xdr:colOff>
      <xdr:row>19</xdr:row>
      <xdr:rowOff>161640</xdr:rowOff>
    </xdr:to>
    <xdr:graphicFrame>
      <xdr:nvGraphicFramePr>
        <xdr:cNvPr id="0" name="1 Gráfico"/>
        <xdr:cNvGraphicFramePr/>
      </xdr:nvGraphicFramePr>
      <xdr:xfrm>
        <a:off x="4811040" y="561960"/>
        <a:ext cx="5194800" cy="3219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5"/>
  <sheetViews>
    <sheetView windowProtection="false" showFormulas="false" showGridLines="true" showRowColHeaders="true" showZeros="true" rightToLeft="false" tabSelected="false" showOutlineSymbols="true" defaultGridColor="true" view="normal" topLeftCell="A11" colorId="64" zoomScale="120" zoomScaleNormal="120" zoomScalePageLayoutView="100" workbookViewId="0">
      <selection pane="topLeft" activeCell="G28" activeCellId="0" sqref="G28"/>
    </sheetView>
  </sheetViews>
  <sheetFormatPr defaultRowHeight="15"/>
  <cols>
    <col collapsed="false" hidden="false" max="2" min="1" style="0" width="11.7551020408163"/>
    <col collapsed="false" hidden="false" max="3" min="3" style="1" width="17.1785714285714"/>
    <col collapsed="false" hidden="false" max="4" min="4" style="1" width="12.5102040816327"/>
    <col collapsed="false" hidden="false" max="1025" min="5" style="0" width="11.7551020408163"/>
  </cols>
  <sheetData>
    <row r="1" customFormat="false" ht="15" hidden="false" customHeight="false" outlineLevel="0" collapsed="false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customFormat="false" ht="15" hidden="false" customHeight="false" outlineLevel="0" collapsed="false">
      <c r="A2" s="5" t="n">
        <v>19</v>
      </c>
      <c r="B2" s="6" t="n">
        <v>0</v>
      </c>
      <c r="C2" s="1" t="n">
        <f aca="false">57*(_xlfn.NORM.DIST(A2+0.5,21.5,1.237,1)-_xlfn.NORM.DIST(A2-0.5,21.5,1.2,1))</f>
        <v>2.66471913344184</v>
      </c>
      <c r="D2" s="1" t="n">
        <f aca="false">11*(_xlfn.NORM.DIST(A2+0.5,45.5,12.4,1)-_xlfn.NORM.DIST(A2-0.5,45.5,12.4,1))</f>
        <v>0.0361035191218707</v>
      </c>
      <c r="E2" s="7" t="n">
        <f aca="false">C2+D2</f>
        <v>2.70082265256371</v>
      </c>
    </row>
    <row r="3" customFormat="false" ht="15" hidden="false" customHeight="false" outlineLevel="0" collapsed="false">
      <c r="A3" s="5" t="n">
        <v>20</v>
      </c>
      <c r="B3" s="6" t="n">
        <v>15</v>
      </c>
      <c r="C3" s="1" t="n">
        <f aca="false">57*(_xlfn.NORM.DIST(A3+0.5,21.5,1.237,1)-_xlfn.NORM.DIST(A3-0.5,21.5,1.2,1))</f>
        <v>9.2133479700625</v>
      </c>
      <c r="D3" s="1" t="n">
        <f aca="false">11*(_xlfn.NORM.DIST(A3+0.5,45.5,12.4,1)-_xlfn.NORM.DIST(A3-0.5,45.5,12.4,1))</f>
        <v>0.04275103712981</v>
      </c>
      <c r="E3" s="7" t="n">
        <f aca="false">C3+D3</f>
        <v>9.25609900719231</v>
      </c>
    </row>
    <row r="4" customFormat="false" ht="15" hidden="false" customHeight="false" outlineLevel="0" collapsed="false">
      <c r="A4" s="5" t="n">
        <v>21</v>
      </c>
      <c r="B4" s="6" t="n">
        <v>10</v>
      </c>
      <c r="C4" s="1" t="n">
        <f aca="false">57*(_xlfn.NORM.DIST(A4+0.5,21.5,1.237,1)-_xlfn.NORM.DIST(A4-0.5,21.5,1.2,1))</f>
        <v>16.9672822850723</v>
      </c>
      <c r="D4" s="1" t="n">
        <f aca="false">11*(_xlfn.NORM.DIST(A4+0.5,45.5,12.4,1)-_xlfn.NORM.DIST(A4-0.5,45.5,12.4,1))</f>
        <v>0.0502945360927124</v>
      </c>
      <c r="E4" s="7" t="n">
        <f aca="false">C4+D4</f>
        <v>17.0175768211651</v>
      </c>
    </row>
    <row r="5" customFormat="false" ht="15" hidden="false" customHeight="false" outlineLevel="0" collapsed="false">
      <c r="A5" s="5" t="n">
        <v>22</v>
      </c>
      <c r="B5" s="6" t="n">
        <v>4</v>
      </c>
      <c r="C5" s="1" t="n">
        <f aca="false">57*(_xlfn.NORM.DIST(A5+0.5,21.5,1.237,1)-_xlfn.NORM.DIST(A5-0.5,21.5,1.2,1))</f>
        <v>16.5626019503871</v>
      </c>
      <c r="D5" s="1" t="n">
        <f aca="false">11*(_xlfn.NORM.DIST(A5+0.5,45.5,12.4,1)-_xlfn.NORM.DIST(A5-0.5,45.5,12.4,1))</f>
        <v>0.0587857401894762</v>
      </c>
      <c r="E5" s="7" t="n">
        <f aca="false">C5+D5</f>
        <v>16.6213876905765</v>
      </c>
    </row>
    <row r="6" customFormat="false" ht="15" hidden="false" customHeight="false" outlineLevel="0" collapsed="false">
      <c r="A6" s="5" t="n">
        <v>23</v>
      </c>
      <c r="B6" s="6" t="n">
        <v>8</v>
      </c>
      <c r="C6" s="1" t="n">
        <f aca="false">57*(_xlfn.NORM.DIST(A6+0.5,21.5,1.237,1)-_xlfn.NORM.DIST(A6-0.5,21.5,1.2,1))</f>
        <v>8.51404765791657</v>
      </c>
      <c r="D6" s="1" t="n">
        <f aca="false">11*(_xlfn.NORM.DIST(A6+0.5,45.5,12.4,1)-_xlfn.NORM.DIST(A6-0.5,45.5,12.4,1))</f>
        <v>0.0682653322006855</v>
      </c>
      <c r="E6" s="7" t="n">
        <f aca="false">C6+D6</f>
        <v>8.58231299011726</v>
      </c>
    </row>
    <row r="7" customFormat="false" ht="15" hidden="false" customHeight="false" outlineLevel="0" collapsed="false">
      <c r="A7" s="5" t="n">
        <v>24</v>
      </c>
      <c r="B7" s="6" t="n">
        <v>0</v>
      </c>
      <c r="C7" s="1" t="n">
        <f aca="false">57*(_xlfn.NORM.DIST(A7+0.5,21.5,1.237,1)-_xlfn.NORM.DIST(A7-0.5,21.5,1.2,1))</f>
        <v>2.28802815425413</v>
      </c>
      <c r="D7" s="1" t="n">
        <f aca="false">11*(_xlfn.NORM.DIST(A7+0.5,45.5,12.4,1)-_xlfn.NORM.DIST(A7-0.5,45.5,12.4,1))</f>
        <v>0.0787599547647041</v>
      </c>
      <c r="E7" s="7" t="n">
        <f aca="false">C7+D7</f>
        <v>2.36678810901883</v>
      </c>
    </row>
    <row r="8" customFormat="false" ht="15" hidden="false" customHeight="false" outlineLevel="0" collapsed="false">
      <c r="A8" s="5" t="n">
        <v>25</v>
      </c>
      <c r="B8" s="6" t="n">
        <v>1</v>
      </c>
      <c r="C8" s="1" t="n">
        <f aca="false">57*(_xlfn.NORM.DIST(A8+0.5,21.5,1.237,1)-_xlfn.NORM.DIST(A8-0.5,21.5,1.2,1))</f>
        <v>0.319116000241279</v>
      </c>
      <c r="D8" s="1" t="n">
        <f aca="false">11*(_xlfn.NORM.DIST(A8+0.5,45.5,12.4,1)-_xlfn.NORM.DIST(A8-0.5,45.5,12.4,1))</f>
        <v>0.0902792081553</v>
      </c>
      <c r="E8" s="7" t="n">
        <f aca="false">C8+D8</f>
        <v>0.409395208396579</v>
      </c>
    </row>
    <row r="9" customFormat="false" ht="15" hidden="false" customHeight="false" outlineLevel="0" collapsed="false">
      <c r="A9" s="5" t="n">
        <v>26</v>
      </c>
      <c r="B9" s="6" t="n">
        <v>1</v>
      </c>
      <c r="C9" s="1" t="n">
        <f aca="false">57*(_xlfn.NORM.DIST(A9+0.5,21.5,1.237,1)-_xlfn.NORM.DIST(A9-0.5,21.5,1.2,1))</f>
        <v>0.0229462574357846</v>
      </c>
      <c r="D9" s="1" t="n">
        <f aca="false">11*(_xlfn.NORM.DIST(A9+0.5,45.5,12.4,1)-_xlfn.NORM.DIST(A9-0.5,45.5,12.4,1))</f>
        <v>0.102812769400717</v>
      </c>
      <c r="E9" s="7" t="n">
        <f aca="false">C9+D9</f>
        <v>0.125759026836501</v>
      </c>
    </row>
    <row r="10" customFormat="false" ht="15" hidden="false" customHeight="false" outlineLevel="0" collapsed="false">
      <c r="A10" s="5" t="n">
        <v>27</v>
      </c>
      <c r="B10" s="6" t="n">
        <v>0</v>
      </c>
      <c r="C10" s="1" t="n">
        <f aca="false">57*(_xlfn.NORM.DIST(A10+0.5,21.5,1.237,1)-_xlfn.NORM.DIST(A10-0.5,21.5,1.2,1))</f>
        <v>0.000845787190755121</v>
      </c>
      <c r="D10" s="1" t="n">
        <f aca="false">11*(_xlfn.NORM.DIST(A10+0.5,45.5,12.4,1)-_xlfn.NORM.DIST(A10-0.5,45.5,12.4,1))</f>
        <v>0.11632777124626</v>
      </c>
      <c r="E10" s="7" t="n">
        <f aca="false">C10+D10</f>
        <v>0.117173558437015</v>
      </c>
    </row>
    <row r="11" customFormat="false" ht="15" hidden="false" customHeight="false" outlineLevel="0" collapsed="false">
      <c r="A11" s="5" t="n">
        <v>28</v>
      </c>
      <c r="B11" s="6" t="n">
        <v>0</v>
      </c>
      <c r="C11" s="1" t="n">
        <f aca="false">57*(_xlfn.NORM.DIST(A11+0.5,21.5,1.237,1)-_xlfn.NORM.DIST(A11-0.5,21.5,1.2,1))</f>
        <v>1.59048314012367E-005</v>
      </c>
      <c r="D11" s="1" t="n">
        <f aca="false">11*(_xlfn.NORM.DIST(A11+0.5,45.5,12.4,1)-_xlfn.NORM.DIST(A11-0.5,45.5,12.4,1))</f>
        <v>0.130766587568739</v>
      </c>
      <c r="E11" s="7" t="n">
        <f aca="false">C11+D11</f>
        <v>0.13078249240014</v>
      </c>
    </row>
    <row r="12" customFormat="false" ht="15" hidden="false" customHeight="false" outlineLevel="0" collapsed="false">
      <c r="A12" s="5" t="n">
        <v>29</v>
      </c>
      <c r="B12" s="6" t="n">
        <v>0</v>
      </c>
      <c r="C12" s="1" t="n">
        <f aca="false">57*(_xlfn.NORM.DIST(A12+0.5,21.5,1.237,1)-_xlfn.NORM.DIST(A12-0.5,21.5,1.2,1))</f>
        <v>1.51998803876729E-007</v>
      </c>
      <c r="D12" s="1" t="n">
        <f aca="false">11*(_xlfn.NORM.DIST(A12+0.5,45.5,12.4,1)-_xlfn.NORM.DIST(A12-0.5,45.5,12.4,1))</f>
        <v>0.146045173046087</v>
      </c>
      <c r="E12" s="7" t="n">
        <f aca="false">C12+D12</f>
        <v>0.146045325044891</v>
      </c>
    </row>
    <row r="13" customFormat="false" ht="15" hidden="false" customHeight="false" outlineLevel="0" collapsed="false">
      <c r="A13" s="5" t="n">
        <v>30</v>
      </c>
      <c r="B13" s="6" t="n">
        <v>1</v>
      </c>
      <c r="C13" s="1" t="n">
        <f aca="false">57*(_xlfn.NORM.DIST(A13+0.5,21.5,1.237,1)-_xlfn.NORM.DIST(A13-0.5,21.5,1.2,1))</f>
        <v>7.35965288711782E-010</v>
      </c>
      <c r="D13" s="1" t="n">
        <f aca="false">11*(_xlfn.NORM.DIST(A13+0.5,45.5,12.4,1)-_xlfn.NORM.DIST(A13-0.5,45.5,12.4,1))</f>
        <v>0.162052098115002</v>
      </c>
      <c r="E13" s="7" t="n">
        <f aca="false">C13+D13</f>
        <v>0.162052098850967</v>
      </c>
    </row>
    <row r="14" customFormat="false" ht="15" hidden="false" customHeight="false" outlineLevel="0" collapsed="false">
      <c r="A14" s="5" t="n">
        <v>31</v>
      </c>
      <c r="B14" s="6" t="n">
        <v>0</v>
      </c>
      <c r="C14" s="1" t="n">
        <f aca="false">57*(_xlfn.NORM.DIST(A14+0.5,21.5,1.237,1)-_xlfn.NORM.DIST(A14-0.5,21.5,1.2,1))</f>
        <v>1.7972290322632E-012</v>
      </c>
      <c r="D14" s="1" t="n">
        <f aca="false">11*(_xlfn.NORM.DIST(A14+0.5,45.5,12.4,1)-_xlfn.NORM.DIST(A14-0.5,45.5,12.4,1))</f>
        <v>0.178648404860627</v>
      </c>
      <c r="E14" s="7" t="n">
        <f aca="false">C14+D14</f>
        <v>0.178648404862424</v>
      </c>
    </row>
    <row r="15" customFormat="false" ht="15" hidden="false" customHeight="false" outlineLevel="0" collapsed="false">
      <c r="A15" s="5" t="n">
        <v>32</v>
      </c>
      <c r="B15" s="6" t="n">
        <v>0</v>
      </c>
      <c r="C15" s="1" t="n">
        <f aca="false">57*(_xlfn.NORM.DIST(A15+0.5,21.5,1.237,1)-_xlfn.NORM.DIST(A15-0.5,21.5,1.2,1))</f>
        <v>0</v>
      </c>
      <c r="D15" s="1" t="n">
        <f aca="false">11*(_xlfn.NORM.DIST(A15+0.5,45.5,12.4,1)-_xlfn.NORM.DIST(A15-0.5,45.5,12.4,1))</f>
        <v>0.195668385326091</v>
      </c>
      <c r="E15" s="7" t="n">
        <f aca="false">C15+D15</f>
        <v>0.195668385326091</v>
      </c>
    </row>
    <row r="16" customFormat="false" ht="15" hidden="false" customHeight="false" outlineLevel="0" collapsed="false">
      <c r="A16" s="5" t="n">
        <v>33</v>
      </c>
      <c r="B16" s="6" t="n">
        <v>1</v>
      </c>
      <c r="C16" s="1" t="n">
        <f aca="false">57*(_xlfn.NORM.DIST(A16+0.5,21.5,1.237,1)-_xlfn.NORM.DIST(A16-0.5,21.5,1.2,1))</f>
        <v>0</v>
      </c>
      <c r="D16" s="1" t="n">
        <f aca="false">11*(_xlfn.NORM.DIST(A16+0.5,45.5,12.4,1)-_xlfn.NORM.DIST(A16-0.5,45.5,12.4,1))</f>
        <v>0.212921351236256</v>
      </c>
      <c r="E16" s="7" t="n">
        <f aca="false">C16+D16</f>
        <v>0.212921351236256</v>
      </c>
    </row>
    <row r="17" customFormat="false" ht="15" hidden="false" customHeight="false" outlineLevel="0" collapsed="false">
      <c r="A17" s="5" t="n">
        <v>34</v>
      </c>
      <c r="B17" s="6" t="n">
        <v>0</v>
      </c>
      <c r="C17" s="1" t="n">
        <f aca="false">57*(_xlfn.NORM.DIST(A17+0.5,21.5,1.237,1)-_xlfn.NORM.DIST(A17-0.5,21.5,1.2,1))</f>
        <v>0</v>
      </c>
      <c r="D17" s="1" t="n">
        <f aca="false">11*(_xlfn.NORM.DIST(A17+0.5,45.5,12.4,1)-_xlfn.NORM.DIST(A17-0.5,45.5,12.4,1))</f>
        <v>0.230194424345877</v>
      </c>
      <c r="E17" s="7" t="n">
        <f aca="false">C17+D17</f>
        <v>0.230194424345877</v>
      </c>
    </row>
    <row r="18" customFormat="false" ht="15" hidden="false" customHeight="false" outlineLevel="0" collapsed="false">
      <c r="A18" s="5" t="n">
        <v>35</v>
      </c>
      <c r="B18" s="6" t="n">
        <v>0</v>
      </c>
      <c r="C18" s="1" t="n">
        <f aca="false">57*(_xlfn.NORM.DIST(A18+0.5,21.5,1.237,1)-_xlfn.NORM.DIST(A18-0.5,21.5,1.2,1))</f>
        <v>0</v>
      </c>
      <c r="D18" s="1" t="n">
        <f aca="false">11*(_xlfn.NORM.DIST(A18+0.5,45.5,12.4,1)-_xlfn.NORM.DIST(A18-0.5,45.5,12.4,1))</f>
        <v>0.24725633120176</v>
      </c>
      <c r="E18" s="7" t="n">
        <f aca="false">C18+D18</f>
        <v>0.24725633120176</v>
      </c>
    </row>
    <row r="19" customFormat="false" ht="15" hidden="false" customHeight="false" outlineLevel="0" collapsed="false">
      <c r="A19" s="5" t="n">
        <v>36</v>
      </c>
      <c r="B19" s="6" t="n">
        <v>0</v>
      </c>
      <c r="C19" s="1" t="n">
        <f aca="false">57*(_xlfn.NORM.DIST(A19+0.5,21.5,1.237,1)-_xlfn.NORM.DIST(A19-0.5,21.5,1.2,1))</f>
        <v>0</v>
      </c>
      <c r="D19" s="1" t="n">
        <f aca="false">11*(_xlfn.NORM.DIST(A19+0.5,45.5,12.4,1)-_xlfn.NORM.DIST(A19-0.5,45.5,12.4,1))</f>
        <v>0.263862137254391</v>
      </c>
      <c r="E19" s="7" t="n">
        <f aca="false">C19+D19</f>
        <v>0.263862137254391</v>
      </c>
    </row>
    <row r="20" customFormat="false" ht="15" hidden="false" customHeight="false" outlineLevel="0" collapsed="false">
      <c r="A20" s="5" t="n">
        <v>37</v>
      </c>
      <c r="B20" s="6" t="n">
        <v>0</v>
      </c>
      <c r="C20" s="1" t="n">
        <f aca="false">57*(_xlfn.NORM.DIST(A20+0.5,21.5,1.237,1)-_xlfn.NORM.DIST(A20-0.5,21.5,1.2,1))</f>
        <v>0</v>
      </c>
      <c r="D20" s="1" t="n">
        <f aca="false">11*(_xlfn.NORM.DIST(A20+0.5,45.5,12.4,1)-_xlfn.NORM.DIST(A20-0.5,45.5,12.4,1))</f>
        <v>0.279758805609793</v>
      </c>
      <c r="E20" s="7" t="n">
        <f aca="false">C20+D20</f>
        <v>0.279758805609793</v>
      </c>
    </row>
    <row r="21" customFormat="false" ht="15" hidden="false" customHeight="false" outlineLevel="0" collapsed="false">
      <c r="A21" s="5" t="n">
        <v>38</v>
      </c>
      <c r="B21" s="6" t="n">
        <v>1</v>
      </c>
      <c r="C21" s="1" t="n">
        <f aca="false">57*(_xlfn.NORM.DIST(A21+0.5,21.5,1.237,1)-_xlfn.NORM.DIST(A21-0.5,21.5,1.2,1))</f>
        <v>0</v>
      </c>
      <c r="D21" s="1" t="n">
        <f aca="false">11*(_xlfn.NORM.DIST(A21+0.5,45.5,12.4,1)-_xlfn.NORM.DIST(A21-0.5,45.5,12.4,1))</f>
        <v>0.294691418204268</v>
      </c>
      <c r="E21" s="7" t="n">
        <f aca="false">C21+D21</f>
        <v>0.294691418204268</v>
      </c>
    </row>
    <row r="22" customFormat="false" ht="15" hidden="false" customHeight="false" outlineLevel="0" collapsed="false">
      <c r="A22" s="5" t="n">
        <v>39</v>
      </c>
      <c r="B22" s="6" t="n">
        <v>0</v>
      </c>
      <c r="C22" s="1" t="n">
        <f aca="false">57*(_xlfn.NORM.DIST(A22+0.5,21.5,1.237,1)-_xlfn.NORM.DIST(A22-0.5,21.5,1.2,1))</f>
        <v>0</v>
      </c>
      <c r="D22" s="1" t="n">
        <f aca="false">11*(_xlfn.NORM.DIST(A22+0.5,45.5,12.4,1)-_xlfn.NORM.DIST(A22-0.5,45.5,12.4,1))</f>
        <v>0.308409854834258</v>
      </c>
      <c r="E22" s="7" t="n">
        <f aca="false">C22+D22</f>
        <v>0.308409854834258</v>
      </c>
    </row>
    <row r="23" customFormat="false" ht="15" hidden="false" customHeight="false" outlineLevel="0" collapsed="false">
      <c r="A23" s="5" t="n">
        <v>40</v>
      </c>
      <c r="B23" s="6" t="n">
        <v>0</v>
      </c>
      <c r="C23" s="1" t="n">
        <f aca="false">57*(_xlfn.NORM.DIST(A23+0.5,21.5,1.237,1)-_xlfn.NORM.DIST(A23-0.5,21.5,1.2,1))</f>
        <v>0</v>
      </c>
      <c r="D23" s="1" t="n">
        <f aca="false">11*(_xlfn.NORM.DIST(A23+0.5,45.5,12.4,1)-_xlfn.NORM.DIST(A23-0.5,45.5,12.4,1))</f>
        <v>0.320675691180463</v>
      </c>
      <c r="E23" s="7" t="n">
        <f aca="false">C23+D23</f>
        <v>0.320675691180463</v>
      </c>
    </row>
    <row r="24" customFormat="false" ht="15" hidden="false" customHeight="false" outlineLevel="0" collapsed="false">
      <c r="A24" s="5" t="n">
        <v>41</v>
      </c>
      <c r="B24" s="6" t="n">
        <v>1</v>
      </c>
      <c r="C24" s="1" t="n">
        <f aca="false">57*(_xlfn.NORM.DIST(A24+0.5,21.5,1.237,1)-_xlfn.NORM.DIST(A24-0.5,21.5,1.2,1))</f>
        <v>0</v>
      </c>
      <c r="D24" s="1" t="n">
        <f aca="false">11*(_xlfn.NORM.DIST(A24+0.5,45.5,12.4,1)-_xlfn.NORM.DIST(A24-0.5,45.5,12.4,1))</f>
        <v>0.331269053288468</v>
      </c>
      <c r="E24" s="7" t="n">
        <f aca="false">C24+D24</f>
        <v>0.331269053288468</v>
      </c>
    </row>
    <row r="25" customFormat="false" ht="15" hidden="false" customHeight="false" outlineLevel="0" collapsed="false">
      <c r="A25" s="5" t="n">
        <v>42</v>
      </c>
      <c r="B25" s="6" t="n">
        <v>0</v>
      </c>
      <c r="C25" s="1" t="n">
        <f aca="false">57*(_xlfn.NORM.DIST(A25+0.5,21.5,1.237,1)-_xlfn.NORM.DIST(A25-0.5,21.5,1.2,1))</f>
        <v>0</v>
      </c>
      <c r="D25" s="1" t="n">
        <f aca="false">11*(_xlfn.NORM.DIST(A25+0.5,45.5,12.4,1)-_xlfn.NORM.DIST(A25-0.5,45.5,12.4,1))</f>
        <v>0.339995154916678</v>
      </c>
      <c r="E25" s="7" t="n">
        <f aca="false">C25+D25</f>
        <v>0.339995154916678</v>
      </c>
    </row>
    <row r="26" customFormat="false" ht="15" hidden="false" customHeight="false" outlineLevel="0" collapsed="false">
      <c r="A26" s="5" t="n">
        <v>43</v>
      </c>
      <c r="B26" s="6" t="n">
        <v>0</v>
      </c>
      <c r="C26" s="1" t="n">
        <f aca="false">57*(_xlfn.NORM.DIST(A26+0.5,21.5,1.237,1)-_xlfn.NORM.DIST(A26-0.5,21.5,1.2,1))</f>
        <v>0</v>
      </c>
      <c r="D26" s="1" t="n">
        <f aca="false">11*(_xlfn.NORM.DIST(A26+0.5,45.5,12.4,1)-_xlfn.NORM.DIST(A26-0.5,45.5,12.4,1))</f>
        <v>0.346690247019784</v>
      </c>
      <c r="E26" s="7" t="n">
        <f aca="false">C26+D26</f>
        <v>0.346690247019784</v>
      </c>
    </row>
    <row r="27" customFormat="false" ht="15" hidden="false" customHeight="false" outlineLevel="0" collapsed="false">
      <c r="A27" s="5" t="n">
        <v>44</v>
      </c>
      <c r="B27" s="6" t="n">
        <v>0</v>
      </c>
      <c r="C27" s="1" t="n">
        <f aca="false">57*(_xlfn.NORM.DIST(A27+0.5,21.5,1.237,1)-_xlfn.NORM.DIST(A27-0.5,21.5,1.2,1))</f>
        <v>0</v>
      </c>
      <c r="D27" s="1" t="n">
        <f aca="false">11*(_xlfn.NORM.DIST(A27+0.5,45.5,12.4,1)-_xlfn.NORM.DIST(A27-0.5,45.5,12.4,1))</f>
        <v>0.351226725830488</v>
      </c>
      <c r="E27" s="7" t="n">
        <f aca="false">C27+D27</f>
        <v>0.351226725830488</v>
      </c>
    </row>
    <row r="28" customFormat="false" ht="15" hidden="false" customHeight="false" outlineLevel="0" collapsed="false">
      <c r="A28" s="5" t="n">
        <v>45</v>
      </c>
      <c r="B28" s="6" t="n">
        <v>1</v>
      </c>
      <c r="C28" s="1" t="n">
        <f aca="false">57*(_xlfn.NORM.DIST(A28+0.5,21.5,1.237,1)-_xlfn.NORM.DIST(A28-0.5,21.5,1.2,1))</f>
        <v>0</v>
      </c>
      <c r="D28" s="1" t="n">
        <f aca="false">11*(_xlfn.NORM.DIST(A28+0.5,45.5,12.4,1)-_xlfn.NORM.DIST(A28-0.5,45.5,12.4,1))</f>
        <v>0.353517177039543</v>
      </c>
      <c r="E28" s="7" t="n">
        <f aca="false">C28+D28</f>
        <v>0.353517177039543</v>
      </c>
    </row>
    <row r="29" customFormat="false" ht="15" hidden="false" customHeight="false" outlineLevel="0" collapsed="false">
      <c r="A29" s="5" t="n">
        <v>46</v>
      </c>
      <c r="B29" s="6" t="n">
        <v>0</v>
      </c>
      <c r="C29" s="1" t="n">
        <f aca="false">57*(_xlfn.NORM.DIST(A29+0.5,21.5,1.237,1)-_xlfn.NORM.DIST(A29-0.5,21.5,1.2,1))</f>
        <v>0</v>
      </c>
      <c r="D29" s="1" t="n">
        <f aca="false">11*(_xlfn.NORM.DIST(A29+0.5,45.5,12.4,1)-_xlfn.NORM.DIST(A29-0.5,45.5,12.4,1))</f>
        <v>0.353517177039543</v>
      </c>
      <c r="E29" s="7" t="n">
        <f aca="false">C29+D29</f>
        <v>0.353517177039543</v>
      </c>
    </row>
    <row r="30" customFormat="false" ht="15" hidden="false" customHeight="false" outlineLevel="0" collapsed="false">
      <c r="A30" s="5" t="n">
        <v>47</v>
      </c>
      <c r="B30" s="6" t="n">
        <v>0</v>
      </c>
      <c r="C30" s="1" t="n">
        <f aca="false">57*(_xlfn.NORM.DIST(A30+0.5,21.5,1.237,1)-_xlfn.NORM.DIST(A30-0.5,21.5,1.2,1))</f>
        <v>0</v>
      </c>
      <c r="D30" s="1" t="n">
        <f aca="false">11*(_xlfn.NORM.DIST(A30+0.5,45.5,12.4,1)-_xlfn.NORM.DIST(A30-0.5,45.5,12.4,1))</f>
        <v>0.351226725830488</v>
      </c>
      <c r="E30" s="7" t="n">
        <f aca="false">C30+D30</f>
        <v>0.351226725830488</v>
      </c>
    </row>
    <row r="31" customFormat="false" ht="15" hidden="false" customHeight="false" outlineLevel="0" collapsed="false">
      <c r="A31" s="5" t="n">
        <v>48</v>
      </c>
      <c r="B31" s="6" t="n">
        <v>0</v>
      </c>
      <c r="C31" s="1" t="n">
        <f aca="false">57*(_xlfn.NORM.DIST(A31+0.5,21.5,1.237,1)-_xlfn.NORM.DIST(A31-0.5,21.5,1.2,1))</f>
        <v>0</v>
      </c>
      <c r="D31" s="1" t="n">
        <f aca="false">11*(_xlfn.NORM.DIST(A31+0.5,45.5,12.4,1)-_xlfn.NORM.DIST(A31-0.5,45.5,12.4,1))</f>
        <v>0.346690247019783</v>
      </c>
      <c r="E31" s="7" t="n">
        <f aca="false">C31+D31</f>
        <v>0.346690247019783</v>
      </c>
    </row>
    <row r="32" customFormat="false" ht="15" hidden="false" customHeight="false" outlineLevel="0" collapsed="false">
      <c r="A32" s="5" t="n">
        <v>49</v>
      </c>
      <c r="B32" s="6" t="n">
        <v>0</v>
      </c>
      <c r="C32" s="1" t="n">
        <f aca="false">57*(_xlfn.NORM.DIST(A32+0.5,21.5,1.237,1)-_xlfn.NORM.DIST(A32-0.5,21.5,1.2,1))</f>
        <v>0</v>
      </c>
      <c r="D32" s="1" t="n">
        <f aca="false">11*(_xlfn.NORM.DIST(A32+0.5,45.5,12.4,1)-_xlfn.NORM.DIST(A32-0.5,45.5,12.4,1))</f>
        <v>0.339995154916678</v>
      </c>
      <c r="E32" s="7" t="n">
        <f aca="false">C32+D32</f>
        <v>0.339995154916678</v>
      </c>
    </row>
    <row r="33" customFormat="false" ht="15" hidden="false" customHeight="false" outlineLevel="0" collapsed="false">
      <c r="A33" s="5" t="n">
        <v>50</v>
      </c>
      <c r="B33" s="6" t="n">
        <v>0</v>
      </c>
      <c r="C33" s="1" t="n">
        <f aca="false">57*(_xlfn.NORM.DIST(A33+0.5,21.5,1.237,1)-_xlfn.NORM.DIST(A33-0.5,21.5,1.2,1))</f>
        <v>0</v>
      </c>
      <c r="D33" s="1" t="n">
        <f aca="false">11*(_xlfn.NORM.DIST(A33+0.5,45.5,12.4,1)-_xlfn.NORM.DIST(A33-0.5,45.5,12.4,1))</f>
        <v>0.331269053288469</v>
      </c>
      <c r="E33" s="7" t="n">
        <f aca="false">C33+D33</f>
        <v>0.331269053288469</v>
      </c>
    </row>
    <row r="34" customFormat="false" ht="15" hidden="false" customHeight="false" outlineLevel="0" collapsed="false">
      <c r="A34" s="5" t="n">
        <v>51</v>
      </c>
      <c r="B34" s="6" t="n">
        <v>0</v>
      </c>
      <c r="C34" s="1" t="n">
        <f aca="false">57*(_xlfn.NORM.DIST(A34+0.5,21.5,1.237,1)-_xlfn.NORM.DIST(A34-0.5,21.5,1.2,1))</f>
        <v>0</v>
      </c>
      <c r="D34" s="1" t="n">
        <f aca="false">11*(_xlfn.NORM.DIST(A34+0.5,45.5,12.4,1)-_xlfn.NORM.DIST(A34-0.5,45.5,12.4,1))</f>
        <v>0.320675691180463</v>
      </c>
      <c r="E34" s="7" t="n">
        <f aca="false">C34+D34</f>
        <v>0.320675691180463</v>
      </c>
    </row>
    <row r="35" customFormat="false" ht="15" hidden="false" customHeight="false" outlineLevel="0" collapsed="false">
      <c r="A35" s="5" t="n">
        <v>52</v>
      </c>
      <c r="B35" s="6" t="n">
        <v>0</v>
      </c>
      <c r="C35" s="1" t="n">
        <f aca="false">57*(_xlfn.NORM.DIST(A35+0.5,21.5,1.237,1)-_xlfn.NORM.DIST(A35-0.5,21.5,1.2,1))</f>
        <v>0</v>
      </c>
      <c r="D35" s="1" t="n">
        <f aca="false">11*(_xlfn.NORM.DIST(A35+0.5,45.5,12.4,1)-_xlfn.NORM.DIST(A35-0.5,45.5,12.4,1))</f>
        <v>0.308409854834258</v>
      </c>
      <c r="E35" s="7" t="n">
        <f aca="false">C35+D35</f>
        <v>0.308409854834258</v>
      </c>
    </row>
    <row r="36" customFormat="false" ht="15" hidden="false" customHeight="false" outlineLevel="0" collapsed="false">
      <c r="A36" s="5" t="n">
        <v>53</v>
      </c>
      <c r="B36" s="6" t="n">
        <v>2</v>
      </c>
      <c r="C36" s="1" t="n">
        <f aca="false">57*(_xlfn.NORM.DIST(A36+0.5,21.5,1.237,1)-_xlfn.NORM.DIST(A36-0.5,21.5,1.2,1))</f>
        <v>0</v>
      </c>
      <c r="D36" s="1" t="n">
        <f aca="false">11*(_xlfn.NORM.DIST(A36+0.5,45.5,12.4,1)-_xlfn.NORM.DIST(A36-0.5,45.5,12.4,1))</f>
        <v>0.294691418204267</v>
      </c>
      <c r="E36" s="7" t="n">
        <f aca="false">C36+D36</f>
        <v>0.294691418204267</v>
      </c>
    </row>
    <row r="37" customFormat="false" ht="15" hidden="false" customHeight="false" outlineLevel="0" collapsed="false">
      <c r="A37" s="5" t="n">
        <v>54</v>
      </c>
      <c r="B37" s="6" t="n">
        <v>0</v>
      </c>
      <c r="C37" s="1" t="n">
        <f aca="false">57*(_xlfn.NORM.DIST(A37+0.5,21.5,1.237,1)-_xlfn.NORM.DIST(A37-0.5,21.5,1.2,1))</f>
        <v>0</v>
      </c>
      <c r="D37" s="1" t="n">
        <f aca="false">11*(_xlfn.NORM.DIST(A37+0.5,45.5,12.4,1)-_xlfn.NORM.DIST(A37-0.5,45.5,12.4,1))</f>
        <v>0.279758805609794</v>
      </c>
      <c r="E37" s="7" t="n">
        <f aca="false">C37+D37</f>
        <v>0.279758805609794</v>
      </c>
    </row>
    <row r="38" customFormat="false" ht="15" hidden="false" customHeight="false" outlineLevel="0" collapsed="false">
      <c r="A38" s="5" t="n">
        <v>55</v>
      </c>
      <c r="B38" s="6" t="n">
        <v>0</v>
      </c>
      <c r="C38" s="1" t="n">
        <f aca="false">57*(_xlfn.NORM.DIST(A38+0.5,21.5,1.237,1)-_xlfn.NORM.DIST(A38-0.5,21.5,1.2,1))</f>
        <v>0</v>
      </c>
      <c r="D38" s="1" t="n">
        <f aca="false">11*(_xlfn.NORM.DIST(A38+0.5,45.5,12.4,1)-_xlfn.NORM.DIST(A38-0.5,45.5,12.4,1))</f>
        <v>0.26386213725439</v>
      </c>
      <c r="E38" s="7" t="n">
        <f aca="false">C38+D38</f>
        <v>0.26386213725439</v>
      </c>
    </row>
    <row r="39" customFormat="false" ht="15" hidden="false" customHeight="false" outlineLevel="0" collapsed="false">
      <c r="A39" s="5" t="n">
        <v>56</v>
      </c>
      <c r="B39" s="6" t="n">
        <v>0</v>
      </c>
      <c r="C39" s="1" t="n">
        <f aca="false">57*(_xlfn.NORM.DIST(A39+0.5,21.5,1.237,1)-_xlfn.NORM.DIST(A39-0.5,21.5,1.2,1))</f>
        <v>0</v>
      </c>
      <c r="D39" s="1" t="n">
        <f aca="false">11*(_xlfn.NORM.DIST(A39+0.5,45.5,12.4,1)-_xlfn.NORM.DIST(A39-0.5,45.5,12.4,1))</f>
        <v>0.247256331201759</v>
      </c>
      <c r="E39" s="7" t="n">
        <f aca="false">C39+D39</f>
        <v>0.247256331201759</v>
      </c>
    </row>
    <row r="40" customFormat="false" ht="15" hidden="false" customHeight="false" outlineLevel="0" collapsed="false">
      <c r="A40" s="5" t="n">
        <v>57</v>
      </c>
      <c r="B40" s="6" t="n">
        <v>2</v>
      </c>
      <c r="C40" s="1" t="n">
        <f aca="false">57*(_xlfn.NORM.DIST(A40+0.5,21.5,1.237,1)-_xlfn.NORM.DIST(A40-0.5,21.5,1.2,1))</f>
        <v>0</v>
      </c>
      <c r="D40" s="1" t="n">
        <f aca="false">11*(_xlfn.NORM.DIST(A40+0.5,45.5,12.4,1)-_xlfn.NORM.DIST(A40-0.5,45.5,12.4,1))</f>
        <v>0.230194424345878</v>
      </c>
      <c r="E40" s="7" t="n">
        <f aca="false">C40+D40</f>
        <v>0.230194424345878</v>
      </c>
    </row>
    <row r="41" customFormat="false" ht="15" hidden="false" customHeight="false" outlineLevel="0" collapsed="false">
      <c r="A41" s="5" t="n">
        <v>58</v>
      </c>
      <c r="B41" s="6" t="n">
        <v>0</v>
      </c>
      <c r="C41" s="1" t="n">
        <f aca="false">57*(_xlfn.NORM.DIST(A41+0.5,21.5,1.237,1)-_xlfn.NORM.DIST(A41-0.5,21.5,1.2,1))</f>
        <v>0</v>
      </c>
      <c r="D41" s="1" t="n">
        <f aca="false">11*(_xlfn.NORM.DIST(A41+0.5,45.5,12.4,1)-_xlfn.NORM.DIST(A41-0.5,45.5,12.4,1))</f>
        <v>0.212921351236257</v>
      </c>
      <c r="E41" s="7" t="n">
        <f aca="false">C41+D41</f>
        <v>0.212921351236257</v>
      </c>
    </row>
    <row r="42" customFormat="false" ht="15" hidden="false" customHeight="false" outlineLevel="0" collapsed="false">
      <c r="A42" s="5" t="n">
        <v>59</v>
      </c>
      <c r="B42" s="6" t="n">
        <v>0</v>
      </c>
      <c r="C42" s="1" t="n">
        <f aca="false">57*(_xlfn.NORM.DIST(A42+0.5,21.5,1.237,1)-_xlfn.NORM.DIST(A42-0.5,21.5,1.2,1))</f>
        <v>0</v>
      </c>
      <c r="D42" s="1" t="n">
        <f aca="false">11*(_xlfn.NORM.DIST(A42+0.5,45.5,12.4,1)-_xlfn.NORM.DIST(A42-0.5,45.5,12.4,1))</f>
        <v>0.195668385326091</v>
      </c>
      <c r="E42" s="7" t="n">
        <f aca="false">C42+D42</f>
        <v>0.195668385326091</v>
      </c>
    </row>
    <row r="43" customFormat="false" ht="15" hidden="false" customHeight="false" outlineLevel="0" collapsed="false">
      <c r="A43" s="5" t="n">
        <v>60</v>
      </c>
      <c r="B43" s="6" t="n">
        <v>0</v>
      </c>
      <c r="C43" s="1" t="n">
        <f aca="false">57*(_xlfn.NORM.DIST(A43+0.5,21.5,1.237,1)-_xlfn.NORM.DIST(A43-0.5,21.5,1.2,1))</f>
        <v>0</v>
      </c>
      <c r="D43" s="1" t="n">
        <f aca="false">11*(_xlfn.NORM.DIST(A43+0.5,45.5,12.4,1)-_xlfn.NORM.DIST(A43-0.5,45.5,12.4,1))</f>
        <v>0.178648404860626</v>
      </c>
      <c r="E43" s="7" t="n">
        <f aca="false">C43+D43</f>
        <v>0.178648404860626</v>
      </c>
    </row>
    <row r="44" customFormat="false" ht="15" hidden="false" customHeight="false" outlineLevel="0" collapsed="false">
      <c r="A44" s="5" t="n">
        <v>61</v>
      </c>
      <c r="B44" s="6" t="n">
        <v>0</v>
      </c>
      <c r="C44" s="1" t="n">
        <f aca="false">57*(_xlfn.NORM.DIST(A44+0.5,21.5,1.237,1)-_xlfn.NORM.DIST(A44-0.5,21.5,1.2,1))</f>
        <v>0</v>
      </c>
      <c r="D44" s="1" t="n">
        <f aca="false">11*(_xlfn.NORM.DIST(A44+0.5,45.5,12.4,1)-_xlfn.NORM.DIST(A44-0.5,45.5,12.4,1))</f>
        <v>0.162052098115003</v>
      </c>
      <c r="E44" s="7" t="n">
        <f aca="false">C44+D44</f>
        <v>0.162052098115003</v>
      </c>
    </row>
    <row r="45" customFormat="false" ht="15" hidden="false" customHeight="false" outlineLevel="0" collapsed="false">
      <c r="A45" s="5" t="n">
        <v>62</v>
      </c>
      <c r="B45" s="6" t="n">
        <v>0</v>
      </c>
      <c r="C45" s="1" t="n">
        <f aca="false">57*(_xlfn.NORM.DIST(A45+0.5,21.5,1.237,1)-_xlfn.NORM.DIST(A45-0.5,21.5,1.2,1))</f>
        <v>0</v>
      </c>
      <c r="D45" s="1" t="n">
        <f aca="false">11*(_xlfn.NORM.DIST(A45+0.5,45.5,12.4,1)-_xlfn.NORM.DIST(A45-0.5,45.5,12.4,1))</f>
        <v>0.146045173046085</v>
      </c>
      <c r="E45" s="7" t="n">
        <f aca="false">C45+D45</f>
        <v>0.146045173046085</v>
      </c>
    </row>
    <row r="46" customFormat="false" ht="15" hidden="false" customHeight="false" outlineLevel="0" collapsed="false">
      <c r="A46" s="5" t="n">
        <v>63</v>
      </c>
      <c r="B46" s="6" t="n">
        <v>0</v>
      </c>
      <c r="C46" s="1" t="n">
        <f aca="false">57*(_xlfn.NORM.DIST(A46+0.5,21.5,1.237,1)-_xlfn.NORM.DIST(A46-0.5,21.5,1.2,1))</f>
        <v>0</v>
      </c>
      <c r="D46" s="1" t="n">
        <f aca="false">11*(_xlfn.NORM.DIST(A46+0.5,45.5,12.4,1)-_xlfn.NORM.DIST(A46-0.5,45.5,12.4,1))</f>
        <v>0.130766587568739</v>
      </c>
      <c r="E46" s="7" t="n">
        <f aca="false">C46+D46</f>
        <v>0.130766587568739</v>
      </c>
    </row>
    <row r="47" customFormat="false" ht="15" hidden="false" customHeight="false" outlineLevel="0" collapsed="false">
      <c r="A47" s="5" t="n">
        <v>64</v>
      </c>
      <c r="B47" s="6" t="n">
        <v>0</v>
      </c>
      <c r="C47" s="1" t="n">
        <f aca="false">57*(_xlfn.NORM.DIST(A47+0.5,21.5,1.237,1)-_xlfn.NORM.DIST(A47-0.5,21.5,1.2,1))</f>
        <v>0</v>
      </c>
      <c r="D47" s="1" t="n">
        <f aca="false">11*(_xlfn.NORM.DIST(A47+0.5,45.5,12.4,1)-_xlfn.NORM.DIST(A47-0.5,45.5,12.4,1))</f>
        <v>0.116327771246261</v>
      </c>
      <c r="E47" s="7" t="n">
        <f aca="false">C47+D47</f>
        <v>0.116327771246261</v>
      </c>
    </row>
    <row r="48" customFormat="false" ht="15" hidden="false" customHeight="false" outlineLevel="0" collapsed="false">
      <c r="A48" s="5" t="n">
        <v>65</v>
      </c>
      <c r="B48" s="6" t="n">
        <v>0</v>
      </c>
      <c r="C48" s="1" t="n">
        <f aca="false">57*(_xlfn.NORM.DIST(A48+0.5,21.5,1.237,1)-_xlfn.NORM.DIST(A48-0.5,21.5,1.2,1))</f>
        <v>0</v>
      </c>
      <c r="D48" s="1" t="n">
        <f aca="false">11*(_xlfn.NORM.DIST(A48+0.5,45.5,12.4,1)-_xlfn.NORM.DIST(A48-0.5,45.5,12.4,1))</f>
        <v>0.102812769400715</v>
      </c>
      <c r="E48" s="7" t="n">
        <f aca="false">C48+D48</f>
        <v>0.102812769400715</v>
      </c>
    </row>
    <row r="49" customFormat="false" ht="15" hidden="false" customHeight="false" outlineLevel="0" collapsed="false">
      <c r="A49" s="5" t="n">
        <v>66</v>
      </c>
      <c r="B49" s="6" t="n">
        <v>0</v>
      </c>
      <c r="C49" s="1" t="n">
        <f aca="false">57*(_xlfn.NORM.DIST(A49+0.5,21.5,1.237,1)-_xlfn.NORM.DIST(A49-0.5,21.5,1.2,1))</f>
        <v>0</v>
      </c>
      <c r="D49" s="1" t="n">
        <f aca="false">11*(_xlfn.NORM.DIST(A49+0.5,45.5,12.4,1)-_xlfn.NORM.DIST(A49-0.5,45.5,12.4,1))</f>
        <v>0.0902792081553001</v>
      </c>
      <c r="E49" s="7" t="n">
        <f aca="false">C49+D49</f>
        <v>0.0902792081553001</v>
      </c>
    </row>
    <row r="50" customFormat="false" ht="15" hidden="false" customHeight="false" outlineLevel="0" collapsed="false">
      <c r="A50" s="5" t="n">
        <v>67</v>
      </c>
      <c r="B50" s="6" t="n">
        <v>1</v>
      </c>
      <c r="C50" s="1" t="n">
        <f aca="false">57*(_xlfn.NORM.DIST(A50+0.5,21.5,1.237,1)-_xlfn.NORM.DIST(A50-0.5,21.5,1.2,1))</f>
        <v>0</v>
      </c>
      <c r="D50" s="1" t="n">
        <f aca="false">11*(_xlfn.NORM.DIST(A50+0.5,45.5,12.4,1)-_xlfn.NORM.DIST(A50-0.5,45.5,12.4,1))</f>
        <v>0.0787599547647049</v>
      </c>
      <c r="E50" s="7" t="n">
        <f aca="false">C50+D50</f>
        <v>0.0787599547647049</v>
      </c>
    </row>
    <row r="51" customFormat="false" ht="15" hidden="false" customHeight="false" outlineLevel="0" collapsed="false">
      <c r="A51" s="5" t="n">
        <v>68</v>
      </c>
      <c r="B51" s="6" t="n">
        <v>0</v>
      </c>
      <c r="C51" s="1" t="n">
        <f aca="false">57*(_xlfn.NORM.DIST(A51+0.5,21.5,1.237,1)-_xlfn.NORM.DIST(A51-0.5,21.5,1.2,1))</f>
        <v>0</v>
      </c>
      <c r="D51" s="1" t="n">
        <f aca="false">11*(_xlfn.NORM.DIST(A51+0.5,45.5,12.4,1)-_xlfn.NORM.DIST(A51-0.5,45.5,12.4,1))</f>
        <v>0.0682653322006849</v>
      </c>
      <c r="E51" s="7" t="n">
        <f aca="false">C51+D51</f>
        <v>0.0682653322006849</v>
      </c>
    </row>
    <row r="52" customFormat="false" ht="15" hidden="false" customHeight="false" outlineLevel="0" collapsed="false">
      <c r="A52" s="5" t="n">
        <v>69</v>
      </c>
      <c r="B52" s="6" t="n">
        <v>0</v>
      </c>
      <c r="C52" s="1" t="n">
        <f aca="false">57*(_xlfn.NORM.DIST(A52+0.5,21.5,1.237,1)-_xlfn.NORM.DIST(A52-0.5,21.5,1.2,1))</f>
        <v>0</v>
      </c>
      <c r="D52" s="1" t="n">
        <f aca="false">11*(_xlfn.NORM.DIST(A52+0.5,45.5,12.4,1)-_xlfn.NORM.DIST(A52-0.5,45.5,12.4,1))</f>
        <v>0.0587857401894766</v>
      </c>
      <c r="E52" s="7" t="n">
        <f aca="false">C52+D52</f>
        <v>0.0587857401894766</v>
      </c>
    </row>
    <row r="53" customFormat="false" ht="15" hidden="false" customHeight="false" outlineLevel="0" collapsed="false">
      <c r="A53" s="5" t="n">
        <v>70</v>
      </c>
      <c r="B53" s="6" t="n">
        <v>0</v>
      </c>
      <c r="C53" s="1" t="n">
        <f aca="false">57*(_xlfn.NORM.DIST(A53+0.5,21.5,1.237,1)-_xlfn.NORM.DIST(A53-0.5,21.5,1.2,1))</f>
        <v>0</v>
      </c>
      <c r="D53" s="1" t="n">
        <f aca="false">11*(_xlfn.NORM.DIST(A53+0.5,45.5,12.4,1)-_xlfn.NORM.DIST(A53-0.5,45.5,12.4,1))</f>
        <v>0.0502945360927131</v>
      </c>
      <c r="E53" s="7" t="n">
        <f aca="false">C53+D53</f>
        <v>0.0502945360927131</v>
      </c>
    </row>
    <row r="54" customFormat="false" ht="15" hidden="false" customHeight="false" outlineLevel="0" collapsed="false">
      <c r="A54" s="5" t="n">
        <v>71</v>
      </c>
      <c r="B54" s="6" t="n">
        <v>0</v>
      </c>
      <c r="C54" s="1" t="n">
        <f aca="false">57*(_xlfn.NORM.DIST(A54+0.5,21.5,1.237,1)-_xlfn.NORM.DIST(A54-0.5,21.5,1.2,1))</f>
        <v>0</v>
      </c>
      <c r="D54" s="1" t="n">
        <f aca="false">11*(_xlfn.NORM.DIST(A54+0.5,45.5,12.4,1)-_xlfn.NORM.DIST(A54-0.5,45.5,12.4,1))</f>
        <v>0.04275103712981</v>
      </c>
      <c r="E54" s="7" t="n">
        <f aca="false">C54+D54</f>
        <v>0.04275103712981</v>
      </c>
    </row>
    <row r="55" customFormat="false" ht="15" hidden="false" customHeight="false" outlineLevel="0" collapsed="false">
      <c r="A55" s="5" t="n">
        <v>72</v>
      </c>
      <c r="B55" s="6" t="n">
        <v>0</v>
      </c>
      <c r="C55" s="1" t="n">
        <f aca="false">57*(_xlfn.NORM.DIST(A55+0.5,21.5,1.237,1)-_xlfn.NORM.DIST(A55-0.5,21.5,1.2,1))</f>
        <v>0</v>
      </c>
      <c r="D55" s="1" t="n">
        <f aca="false">11*(_xlfn.NORM.DIST(A55+0.5,45.5,12.4,1)-_xlfn.NORM.DIST(A55-0.5,45.5,12.4,1))</f>
        <v>0.03610351912187</v>
      </c>
      <c r="E55" s="7" t="n">
        <f aca="false">C55+D55</f>
        <v>0.03610351912187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3"/>
  <sheetViews>
    <sheetView windowProtection="false" showFormulas="false" showGridLines="true" showRowColHeaders="true" showZeros="true" rightToLeft="false" tabSelected="false" showOutlineSymbols="true" defaultGridColor="true" view="normal" topLeftCell="C77" colorId="64" zoomScale="120" zoomScaleNormal="120" zoomScalePageLayoutView="100" workbookViewId="0">
      <selection pane="topLeft" activeCell="D88" activeCellId="0" sqref="D88"/>
    </sheetView>
  </sheetViews>
  <sheetFormatPr defaultRowHeight="15"/>
  <cols>
    <col collapsed="false" hidden="false" max="1" min="1" style="8" width="27.5765306122449"/>
    <col collapsed="false" hidden="false" max="2" min="2" style="8" width="17.3316326530612"/>
    <col collapsed="false" hidden="false" max="3" min="3" style="9" width="8.44387755102041"/>
    <col collapsed="false" hidden="false" max="4" min="4" style="10" width="24.7142857142857"/>
    <col collapsed="false" hidden="false" max="5" min="5" style="11" width="11.7551020408163"/>
    <col collapsed="false" hidden="false" max="6" min="6" style="12" width="14.4642857142857"/>
    <col collapsed="false" hidden="false" max="7" min="7" style="13" width="11.7551020408163"/>
    <col collapsed="false" hidden="false" max="9" min="8" style="0" width="11.6020408163265"/>
    <col collapsed="false" hidden="false" max="10" min="10" style="11" width="25.469387755102"/>
    <col collapsed="false" hidden="false" max="11" min="11" style="0" width="36.6173469387755"/>
    <col collapsed="false" hidden="false" max="1025" min="12" style="0" width="11.6020408163265"/>
  </cols>
  <sheetData>
    <row r="1" customFormat="false" ht="15" hidden="false" customHeight="false" outlineLevel="0" collapsed="false">
      <c r="A1" s="14" t="s">
        <v>5</v>
      </c>
      <c r="B1" s="14" t="s">
        <v>6</v>
      </c>
      <c r="C1" s="14" t="s">
        <v>7</v>
      </c>
      <c r="D1" s="14" t="s">
        <v>8</v>
      </c>
      <c r="E1" s="14" t="s">
        <v>9</v>
      </c>
      <c r="F1" s="15" t="s">
        <v>10</v>
      </c>
      <c r="G1" s="16" t="s">
        <v>11</v>
      </c>
      <c r="J1" s="0"/>
    </row>
    <row r="2" customFormat="false" ht="15" hidden="false" customHeight="false" outlineLevel="0" collapsed="false">
      <c r="A2" s="8" t="s">
        <v>12</v>
      </c>
      <c r="B2" s="8" t="s">
        <v>13</v>
      </c>
      <c r="C2" s="17" t="s">
        <v>14</v>
      </c>
      <c r="D2" s="18" t="n">
        <v>34261</v>
      </c>
      <c r="E2" s="11" t="n">
        <f aca="true">DATEDIF($D2, TODAY(), "Y")</f>
        <v>22</v>
      </c>
      <c r="F2" s="12" t="n">
        <f aca="true">DATEDIF($D2, TODAY(), "M")/12</f>
        <v>22.75</v>
      </c>
      <c r="G2" s="13" t="n">
        <f aca="true">DATEDIF($D2, TODAY(), "D")/365</f>
        <v>22.786301369863</v>
      </c>
      <c r="J2" s="0"/>
    </row>
    <row r="3" customFormat="false" ht="15" hidden="false" customHeight="false" outlineLevel="0" collapsed="false">
      <c r="A3" s="8" t="s">
        <v>12</v>
      </c>
      <c r="B3" s="8" t="s">
        <v>15</v>
      </c>
      <c r="C3" s="17" t="s">
        <v>14</v>
      </c>
      <c r="D3" s="18" t="n">
        <v>34261</v>
      </c>
      <c r="E3" s="11" t="n">
        <f aca="true">DATEDIF($D3, TODAY(), "Y")</f>
        <v>22</v>
      </c>
      <c r="F3" s="12" t="n">
        <f aca="true">DATEDIF($D3, TODAY(), "M")/12</f>
        <v>22.75</v>
      </c>
      <c r="G3" s="13" t="n">
        <f aca="true">DATEDIF($D3, TODAY(), "D")/365</f>
        <v>22.786301369863</v>
      </c>
      <c r="J3" s="0"/>
    </row>
    <row r="4" customFormat="false" ht="15" hidden="false" customHeight="false" outlineLevel="0" collapsed="false">
      <c r="A4" s="8" t="s">
        <v>16</v>
      </c>
      <c r="B4" s="8" t="s">
        <v>17</v>
      </c>
      <c r="C4" s="17" t="s">
        <v>14</v>
      </c>
      <c r="D4" s="18" t="n">
        <v>35235</v>
      </c>
      <c r="E4" s="11" t="n">
        <f aca="true">DATEDIF($D4, TODAY(), "Y")</f>
        <v>20</v>
      </c>
      <c r="F4" s="12" t="n">
        <f aca="true">DATEDIF($D4, TODAY(), "M")/12</f>
        <v>20.0833333333333</v>
      </c>
      <c r="G4" s="13" t="n">
        <f aca="true">DATEDIF($D4, TODAY(), "D")/365</f>
        <v>20.1178082191781</v>
      </c>
      <c r="J4" s="0"/>
      <c r="K4" s="19"/>
    </row>
    <row r="5" customFormat="false" ht="15" hidden="false" customHeight="false" outlineLevel="0" collapsed="false">
      <c r="A5" s="8" t="s">
        <v>18</v>
      </c>
      <c r="B5" s="8" t="s">
        <v>19</v>
      </c>
      <c r="C5" s="17" t="s">
        <v>14</v>
      </c>
      <c r="D5" s="18" t="n">
        <v>34971</v>
      </c>
      <c r="E5" s="11" t="n">
        <f aca="true">DATEDIF($D5, TODAY(), "Y")</f>
        <v>20</v>
      </c>
      <c r="F5" s="12" t="n">
        <f aca="true">DATEDIF($D5, TODAY(), "M")/12</f>
        <v>20.75</v>
      </c>
      <c r="G5" s="13" t="n">
        <f aca="true">DATEDIF($D5, TODAY(), "D")/365</f>
        <v>20.841095890411</v>
      </c>
      <c r="J5" s="0"/>
    </row>
    <row r="6" customFormat="false" ht="15" hidden="false" customHeight="false" outlineLevel="0" collapsed="false">
      <c r="A6" s="8" t="s">
        <v>20</v>
      </c>
      <c r="B6" s="8" t="s">
        <v>21</v>
      </c>
      <c r="C6" s="17" t="s">
        <v>14</v>
      </c>
      <c r="D6" s="18" t="n">
        <v>34959</v>
      </c>
      <c r="E6" s="11" t="n">
        <f aca="true">DATEDIF($D6, TODAY(), "Y")</f>
        <v>20</v>
      </c>
      <c r="F6" s="12" t="n">
        <f aca="true">DATEDIF($D6, TODAY(), "M")/12</f>
        <v>20.8333333333333</v>
      </c>
      <c r="G6" s="13" t="n">
        <f aca="true">DATEDIF($D6, TODAY(), "D")/365</f>
        <v>20.8739726027397</v>
      </c>
      <c r="J6" s="0"/>
    </row>
    <row r="7" customFormat="false" ht="15" hidden="false" customHeight="false" outlineLevel="0" collapsed="false">
      <c r="A7" s="8" t="s">
        <v>22</v>
      </c>
      <c r="B7" s="8" t="s">
        <v>23</v>
      </c>
      <c r="C7" s="17" t="s">
        <v>14</v>
      </c>
      <c r="D7" s="18" t="n">
        <v>34618</v>
      </c>
      <c r="E7" s="11" t="n">
        <f aca="true">DATEDIF($D7, TODAY(), "Y")</f>
        <v>21</v>
      </c>
      <c r="F7" s="12" t="n">
        <f aca="true">DATEDIF($D7, TODAY(), "M")/12</f>
        <v>21.75</v>
      </c>
      <c r="G7" s="13" t="n">
        <f aca="true">DATEDIF($D7, TODAY(), "D")/365</f>
        <v>21.8082191780822</v>
      </c>
      <c r="I7" s="11"/>
      <c r="J7" s="0"/>
    </row>
    <row r="8" customFormat="false" ht="15" hidden="false" customHeight="false" outlineLevel="0" collapsed="false">
      <c r="A8" s="8" t="s">
        <v>24</v>
      </c>
      <c r="B8" s="8" t="s">
        <v>25</v>
      </c>
      <c r="C8" s="17" t="s">
        <v>14</v>
      </c>
      <c r="D8" s="18" t="n">
        <v>34914</v>
      </c>
      <c r="E8" s="11" t="n">
        <f aca="true">DATEDIF($D8, TODAY(), "Y")</f>
        <v>20</v>
      </c>
      <c r="F8" s="12" t="n">
        <f aca="true">DATEDIF($D8, TODAY(), "M")/12</f>
        <v>20.9166666666667</v>
      </c>
      <c r="G8" s="13" t="n">
        <f aca="true">DATEDIF($D8, TODAY(), "D")/365</f>
        <v>20.9972602739726</v>
      </c>
      <c r="I8" s="20" t="s">
        <v>9</v>
      </c>
      <c r="J8" s="20" t="s">
        <v>26</v>
      </c>
      <c r="K8" s="21" t="s">
        <v>27</v>
      </c>
    </row>
    <row r="9" customFormat="false" ht="15" hidden="false" customHeight="false" outlineLevel="0" collapsed="false">
      <c r="A9" s="8" t="s">
        <v>28</v>
      </c>
      <c r="B9" s="8" t="s">
        <v>29</v>
      </c>
      <c r="C9" s="17" t="s">
        <v>14</v>
      </c>
      <c r="D9" s="18" t="n">
        <v>34741</v>
      </c>
      <c r="E9" s="11" t="n">
        <f aca="true">DATEDIF($D9, TODAY(), "Y")</f>
        <v>21</v>
      </c>
      <c r="F9" s="12" t="n">
        <f aca="true">DATEDIF($D9, TODAY(), "M")/12</f>
        <v>21.4166666666667</v>
      </c>
      <c r="G9" s="13" t="n">
        <f aca="true">DATEDIF($D9, TODAY(), "D")/365</f>
        <v>21.4712328767123</v>
      </c>
      <c r="I9" s="11" t="n">
        <v>19</v>
      </c>
      <c r="J9" s="11" t="n">
        <f aca="false" t="array" ref="J9:J62">FREQUENCY(E$2:E$71,I9:I62)</f>
        <v>0</v>
      </c>
      <c r="K9" s="0" t="str">
        <f aca="false">REPT("*", J9)</f>
        <v/>
      </c>
    </row>
    <row r="10" customFormat="false" ht="15" hidden="false" customHeight="false" outlineLevel="0" collapsed="false">
      <c r="A10" s="8" t="s">
        <v>30</v>
      </c>
      <c r="B10" s="8" t="s">
        <v>31</v>
      </c>
      <c r="C10" s="17" t="s">
        <v>14</v>
      </c>
      <c r="D10" s="18" t="n">
        <v>35029</v>
      </c>
      <c r="E10" s="11" t="n">
        <f aca="true">DATEDIF($D10, TODAY(), "Y")</f>
        <v>20</v>
      </c>
      <c r="F10" s="12" t="n">
        <f aca="true">DATEDIF($D10, TODAY(), "M")/12</f>
        <v>20.6666666666667</v>
      </c>
      <c r="G10" s="13" t="n">
        <f aca="true">DATEDIF($D10, TODAY(), "D")/365</f>
        <v>20.6821917808219</v>
      </c>
      <c r="I10" s="11" t="n">
        <v>20</v>
      </c>
      <c r="J10" s="11" t="n">
        <v>26</v>
      </c>
      <c r="K10" s="0" t="str">
        <f aca="false">REPT("*", J10)</f>
        <v>**************************</v>
      </c>
    </row>
    <row r="11" customFormat="false" ht="15" hidden="false" customHeight="false" outlineLevel="0" collapsed="false">
      <c r="A11" s="8" t="s">
        <v>32</v>
      </c>
      <c r="B11" s="8" t="s">
        <v>33</v>
      </c>
      <c r="C11" s="17" t="s">
        <v>14</v>
      </c>
      <c r="D11" s="18" t="n">
        <v>34705</v>
      </c>
      <c r="E11" s="11" t="n">
        <f aca="true">DATEDIF($D11, TODAY(), "Y")</f>
        <v>21</v>
      </c>
      <c r="F11" s="12" t="n">
        <f aca="true">DATEDIF($D11, TODAY(), "M")/12</f>
        <v>21.5</v>
      </c>
      <c r="G11" s="13" t="n">
        <f aca="true">DATEDIF($D11, TODAY(), "D")/365</f>
        <v>21.5698630136986</v>
      </c>
      <c r="I11" s="11" t="n">
        <v>21</v>
      </c>
      <c r="J11" s="11" t="n">
        <v>16</v>
      </c>
      <c r="K11" s="0" t="str">
        <f aca="false">REPT("*", J11)</f>
        <v>****************</v>
      </c>
    </row>
    <row r="12" customFormat="false" ht="15" hidden="false" customHeight="false" outlineLevel="0" collapsed="false">
      <c r="A12" s="8" t="s">
        <v>34</v>
      </c>
      <c r="B12" s="8" t="s">
        <v>35</v>
      </c>
      <c r="C12" s="17" t="s">
        <v>14</v>
      </c>
      <c r="D12" s="18" t="n">
        <v>35168</v>
      </c>
      <c r="E12" s="11" t="n">
        <f aca="true">DATEDIF($D12, TODAY(), "Y")</f>
        <v>20</v>
      </c>
      <c r="F12" s="12" t="n">
        <f aca="true">DATEDIF($D12, TODAY(), "M")/12</f>
        <v>20.25</v>
      </c>
      <c r="G12" s="13" t="n">
        <f aca="true">DATEDIF($D12, TODAY(), "D")/365</f>
        <v>20.3013698630137</v>
      </c>
      <c r="I12" s="11" t="n">
        <v>22</v>
      </c>
      <c r="J12" s="11" t="n">
        <v>6</v>
      </c>
      <c r="K12" s="0" t="str">
        <f aca="false">REPT("*", J12)</f>
        <v>******</v>
      </c>
    </row>
    <row r="13" customFormat="false" ht="15" hidden="false" customHeight="false" outlineLevel="0" collapsed="false">
      <c r="A13" s="8" t="s">
        <v>36</v>
      </c>
      <c r="B13" s="8" t="s">
        <v>37</v>
      </c>
      <c r="C13" s="17" t="s">
        <v>14</v>
      </c>
      <c r="D13" s="18" t="n">
        <v>34793</v>
      </c>
      <c r="E13" s="11" t="n">
        <f aca="true">DATEDIF($D13, TODAY(), "Y")</f>
        <v>21</v>
      </c>
      <c r="F13" s="12" t="n">
        <f aca="true">DATEDIF($D13, TODAY(), "M")/12</f>
        <v>21.25</v>
      </c>
      <c r="G13" s="13" t="n">
        <f aca="true">DATEDIF($D13, TODAY(), "D")/365</f>
        <v>21.3287671232877</v>
      </c>
      <c r="I13" s="11" t="n">
        <v>23</v>
      </c>
      <c r="J13" s="11" t="n">
        <v>8</v>
      </c>
      <c r="K13" s="0" t="str">
        <f aca="false">REPT("*", J13)</f>
        <v>********</v>
      </c>
    </row>
    <row r="14" customFormat="false" ht="15" hidden="false" customHeight="false" outlineLevel="0" collapsed="false">
      <c r="A14" s="8" t="s">
        <v>38</v>
      </c>
      <c r="B14" s="8" t="s">
        <v>39</v>
      </c>
      <c r="C14" s="17" t="s">
        <v>14</v>
      </c>
      <c r="D14" s="18" t="n">
        <v>34771</v>
      </c>
      <c r="E14" s="11" t="n">
        <f aca="true">DATEDIF($D14, TODAY(), "Y")</f>
        <v>21</v>
      </c>
      <c r="F14" s="12" t="n">
        <f aca="true">DATEDIF($D14, TODAY(), "M")/12</f>
        <v>21.3333333333333</v>
      </c>
      <c r="G14" s="13" t="n">
        <f aca="true">DATEDIF($D14, TODAY(), "D")/365</f>
        <v>21.3890410958904</v>
      </c>
      <c r="I14" s="11" t="n">
        <v>24</v>
      </c>
      <c r="J14" s="11" t="n">
        <v>0</v>
      </c>
      <c r="K14" s="0" t="str">
        <f aca="false">REPT("*", J14)</f>
        <v/>
      </c>
    </row>
    <row r="15" customFormat="false" ht="15" hidden="false" customHeight="false" outlineLevel="0" collapsed="false">
      <c r="A15" s="8" t="s">
        <v>40</v>
      </c>
      <c r="B15" s="8" t="s">
        <v>41</v>
      </c>
      <c r="C15" s="17" t="s">
        <v>14</v>
      </c>
      <c r="D15" s="18" t="n">
        <v>34946</v>
      </c>
      <c r="E15" s="11" t="n">
        <f aca="true">DATEDIF($D15, TODAY(), "Y")</f>
        <v>20</v>
      </c>
      <c r="F15" s="12" t="n">
        <f aca="true">DATEDIF($D15, TODAY(), "M")/12</f>
        <v>20.8333333333333</v>
      </c>
      <c r="G15" s="13" t="n">
        <f aca="true">DATEDIF($D15, TODAY(), "D")/365</f>
        <v>20.9095890410959</v>
      </c>
      <c r="I15" s="11" t="n">
        <v>25</v>
      </c>
      <c r="J15" s="11" t="n">
        <v>1</v>
      </c>
      <c r="K15" s="0" t="str">
        <f aca="false">REPT("*", J15)</f>
        <v>*</v>
      </c>
    </row>
    <row r="16" customFormat="false" ht="15" hidden="false" customHeight="false" outlineLevel="0" collapsed="false">
      <c r="A16" s="8" t="s">
        <v>42</v>
      </c>
      <c r="B16" s="8" t="s">
        <v>43</v>
      </c>
      <c r="C16" s="17" t="s">
        <v>14</v>
      </c>
      <c r="D16" s="18" t="n">
        <v>34771</v>
      </c>
      <c r="E16" s="11" t="n">
        <f aca="true">DATEDIF($D16, TODAY(), "Y")</f>
        <v>21</v>
      </c>
      <c r="F16" s="12" t="n">
        <f aca="true">DATEDIF($D16, TODAY(), "M")/12</f>
        <v>21.3333333333333</v>
      </c>
      <c r="G16" s="13" t="n">
        <f aca="true">DATEDIF($D16, TODAY(), "D")/365</f>
        <v>21.3890410958904</v>
      </c>
      <c r="I16" s="11" t="n">
        <v>26</v>
      </c>
      <c r="J16" s="11" t="n">
        <v>1</v>
      </c>
      <c r="K16" s="0" t="str">
        <f aca="false">REPT("*", J16)</f>
        <v>*</v>
      </c>
    </row>
    <row r="17" customFormat="false" ht="15" hidden="false" customHeight="false" outlineLevel="0" collapsed="false">
      <c r="A17" s="8" t="s">
        <v>44</v>
      </c>
      <c r="B17" s="8" t="s">
        <v>45</v>
      </c>
      <c r="C17" s="17" t="s">
        <v>14</v>
      </c>
      <c r="D17" s="18" t="n">
        <v>35103</v>
      </c>
      <c r="E17" s="11" t="n">
        <f aca="true">DATEDIF($D17, TODAY(), "Y")</f>
        <v>20</v>
      </c>
      <c r="F17" s="12" t="n">
        <f aca="true">DATEDIF($D17, TODAY(), "M")/12</f>
        <v>20.4166666666667</v>
      </c>
      <c r="G17" s="13" t="n">
        <f aca="true">DATEDIF($D17, TODAY(), "D")/365</f>
        <v>20.4794520547945</v>
      </c>
      <c r="I17" s="11" t="n">
        <v>27</v>
      </c>
      <c r="J17" s="11" t="n">
        <v>0</v>
      </c>
      <c r="K17" s="0" t="str">
        <f aca="false">REPT("*", J17)</f>
        <v/>
      </c>
    </row>
    <row r="18" customFormat="false" ht="15" hidden="false" customHeight="false" outlineLevel="0" collapsed="false">
      <c r="A18" s="8" t="s">
        <v>46</v>
      </c>
      <c r="B18" s="8" t="s">
        <v>43</v>
      </c>
      <c r="C18" s="17" t="s">
        <v>14</v>
      </c>
      <c r="D18" s="18" t="n">
        <v>35141</v>
      </c>
      <c r="E18" s="11" t="n">
        <f aca="true">DATEDIF($D18, TODAY(), "Y")</f>
        <v>20</v>
      </c>
      <c r="F18" s="12" t="n">
        <f aca="true">DATEDIF($D18, TODAY(), "M")/12</f>
        <v>20.3333333333333</v>
      </c>
      <c r="G18" s="13" t="n">
        <f aca="true">DATEDIF($D18, TODAY(), "D")/365</f>
        <v>20.3753424657534</v>
      </c>
      <c r="I18" s="11" t="n">
        <v>28</v>
      </c>
      <c r="J18" s="11" t="n">
        <v>0</v>
      </c>
      <c r="K18" s="0" t="str">
        <f aca="false">REPT("*", J18)</f>
        <v/>
      </c>
    </row>
    <row r="19" customFormat="false" ht="15" hidden="false" customHeight="false" outlineLevel="0" collapsed="false">
      <c r="A19" s="8" t="s">
        <v>47</v>
      </c>
      <c r="B19" s="8" t="s">
        <v>48</v>
      </c>
      <c r="C19" s="17" t="s">
        <v>14</v>
      </c>
      <c r="D19" s="18" t="n">
        <v>34990</v>
      </c>
      <c r="E19" s="11" t="n">
        <f aca="true">DATEDIF($D19, TODAY(), "Y")</f>
        <v>20</v>
      </c>
      <c r="F19" s="12" t="n">
        <f aca="true">DATEDIF($D19, TODAY(), "M")/12</f>
        <v>20.75</v>
      </c>
      <c r="G19" s="13" t="n">
        <f aca="true">DATEDIF($D19, TODAY(), "D")/365</f>
        <v>20.7890410958904</v>
      </c>
      <c r="I19" s="11" t="n">
        <v>29</v>
      </c>
      <c r="J19" s="11" t="n">
        <v>0</v>
      </c>
      <c r="K19" s="0" t="str">
        <f aca="false">REPT("*", J19)</f>
        <v/>
      </c>
    </row>
    <row r="20" customFormat="false" ht="15" hidden="false" customHeight="false" outlineLevel="0" collapsed="false">
      <c r="A20" s="8" t="s">
        <v>49</v>
      </c>
      <c r="B20" s="8" t="s">
        <v>50</v>
      </c>
      <c r="C20" s="17" t="s">
        <v>14</v>
      </c>
      <c r="D20" s="18" t="n">
        <v>34978</v>
      </c>
      <c r="E20" s="11" t="n">
        <f aca="true">DATEDIF($D20, TODAY(), "Y")</f>
        <v>20</v>
      </c>
      <c r="F20" s="12" t="n">
        <f aca="true">DATEDIF($D20, TODAY(), "M")/12</f>
        <v>20.75</v>
      </c>
      <c r="G20" s="13" t="n">
        <f aca="true">DATEDIF($D20, TODAY(), "D")/365</f>
        <v>20.8219178082192</v>
      </c>
      <c r="I20" s="11" t="n">
        <v>30</v>
      </c>
      <c r="J20" s="11" t="n">
        <v>1</v>
      </c>
      <c r="K20" s="0" t="str">
        <f aca="false">REPT("*", J20)</f>
        <v>*</v>
      </c>
    </row>
    <row r="21" customFormat="false" ht="15" hidden="false" customHeight="false" outlineLevel="0" collapsed="false">
      <c r="A21" s="8" t="s">
        <v>51</v>
      </c>
      <c r="B21" s="8" t="s">
        <v>52</v>
      </c>
      <c r="C21" s="17" t="s">
        <v>14</v>
      </c>
      <c r="D21" s="18" t="n">
        <v>34655</v>
      </c>
      <c r="E21" s="11" t="n">
        <f aca="true">DATEDIF($D21, TODAY(), "Y")</f>
        <v>21</v>
      </c>
      <c r="F21" s="12" t="n">
        <f aca="true">DATEDIF($D21, TODAY(), "M")/12</f>
        <v>21.6666666666667</v>
      </c>
      <c r="G21" s="13" t="n">
        <f aca="true">DATEDIF($D21, TODAY(), "D")/365</f>
        <v>21.7068493150685</v>
      </c>
      <c r="I21" s="11" t="n">
        <v>31</v>
      </c>
      <c r="J21" s="11" t="n">
        <v>0</v>
      </c>
      <c r="K21" s="0" t="str">
        <f aca="false">REPT("*", J21)</f>
        <v/>
      </c>
    </row>
    <row r="22" customFormat="false" ht="15" hidden="false" customHeight="false" outlineLevel="0" collapsed="false">
      <c r="A22" s="8" t="s">
        <v>53</v>
      </c>
      <c r="B22" s="8" t="s">
        <v>54</v>
      </c>
      <c r="C22" s="17" t="s">
        <v>14</v>
      </c>
      <c r="D22" s="18" t="n">
        <v>34716</v>
      </c>
      <c r="E22" s="11" t="n">
        <f aca="true">DATEDIF($D22, TODAY(), "Y")</f>
        <v>21</v>
      </c>
      <c r="F22" s="12" t="n">
        <f aca="true">DATEDIF($D22, TODAY(), "M")/12</f>
        <v>21.5</v>
      </c>
      <c r="G22" s="13" t="n">
        <f aca="true">DATEDIF($D22, TODAY(), "D")/365</f>
        <v>21.5397260273973</v>
      </c>
      <c r="I22" s="11" t="n">
        <v>32</v>
      </c>
      <c r="J22" s="11" t="n">
        <v>0</v>
      </c>
      <c r="K22" s="0" t="str">
        <f aca="false">REPT("*", J22)</f>
        <v/>
      </c>
    </row>
    <row r="23" customFormat="false" ht="15" hidden="false" customHeight="false" outlineLevel="0" collapsed="false">
      <c r="A23" s="8" t="s">
        <v>55</v>
      </c>
      <c r="B23" s="8" t="s">
        <v>56</v>
      </c>
      <c r="C23" s="17" t="s">
        <v>14</v>
      </c>
      <c r="D23" s="18" t="n">
        <v>35070</v>
      </c>
      <c r="E23" s="11" t="n">
        <f aca="true">DATEDIF($D23, TODAY(), "Y")</f>
        <v>20</v>
      </c>
      <c r="F23" s="12" t="n">
        <f aca="true">DATEDIF($D23, TODAY(), "M")/12</f>
        <v>20.5</v>
      </c>
      <c r="G23" s="13" t="n">
        <f aca="true">DATEDIF($D23, TODAY(), "D")/365</f>
        <v>20.5698630136986</v>
      </c>
      <c r="I23" s="11" t="n">
        <v>33</v>
      </c>
      <c r="J23" s="11" t="n">
        <v>1</v>
      </c>
      <c r="K23" s="0" t="str">
        <f aca="false">REPT("*", J23)</f>
        <v>*</v>
      </c>
    </row>
    <row r="24" customFormat="false" ht="15" hidden="false" customHeight="false" outlineLevel="0" collapsed="false">
      <c r="A24" s="8" t="s">
        <v>57</v>
      </c>
      <c r="B24" s="8" t="s">
        <v>58</v>
      </c>
      <c r="C24" s="17" t="s">
        <v>14</v>
      </c>
      <c r="D24" s="18" t="n">
        <v>35185</v>
      </c>
      <c r="E24" s="11" t="n">
        <f aca="true">DATEDIF($D24, TODAY(), "Y")</f>
        <v>20</v>
      </c>
      <c r="F24" s="12" t="n">
        <f aca="true">DATEDIF($D24, TODAY(), "M")/12</f>
        <v>20.1666666666667</v>
      </c>
      <c r="G24" s="13" t="n">
        <f aca="true">DATEDIF($D24, TODAY(), "D")/365</f>
        <v>20.2547945205479</v>
      </c>
      <c r="I24" s="11" t="n">
        <v>34</v>
      </c>
      <c r="J24" s="11" t="n">
        <v>0</v>
      </c>
      <c r="K24" s="0" t="str">
        <f aca="false">REPT("*", J24)</f>
        <v/>
      </c>
    </row>
    <row r="25" customFormat="false" ht="15" hidden="false" customHeight="false" outlineLevel="0" collapsed="false">
      <c r="A25" s="8" t="s">
        <v>59</v>
      </c>
      <c r="B25" s="8" t="s">
        <v>60</v>
      </c>
      <c r="C25" s="17" t="s">
        <v>14</v>
      </c>
      <c r="D25" s="18" t="n">
        <v>35047</v>
      </c>
      <c r="E25" s="11" t="n">
        <f aca="true">DATEDIF($D25, TODAY(), "Y")</f>
        <v>20</v>
      </c>
      <c r="F25" s="12" t="n">
        <f aca="true">DATEDIF($D25, TODAY(), "M")/12</f>
        <v>20.5833333333333</v>
      </c>
      <c r="G25" s="13" t="n">
        <f aca="true">DATEDIF($D25, TODAY(), "D")/365</f>
        <v>20.6328767123288</v>
      </c>
      <c r="I25" s="11" t="n">
        <v>35</v>
      </c>
      <c r="J25" s="11" t="n">
        <v>0</v>
      </c>
      <c r="K25" s="0" t="str">
        <f aca="false">REPT("*", J25)</f>
        <v/>
      </c>
    </row>
    <row r="26" customFormat="false" ht="15" hidden="false" customHeight="false" outlineLevel="0" collapsed="false">
      <c r="A26" s="22" t="s">
        <v>61</v>
      </c>
      <c r="B26" s="22" t="s">
        <v>62</v>
      </c>
      <c r="C26" s="17" t="s">
        <v>14</v>
      </c>
      <c r="D26" s="23" t="n">
        <v>33145</v>
      </c>
      <c r="E26" s="11" t="n">
        <f aca="true">DATEDIF($D26, TODAY(), "Y")</f>
        <v>25</v>
      </c>
      <c r="F26" s="12" t="n">
        <f aca="true">DATEDIF($D26, TODAY(), "M")/12</f>
        <v>25.75</v>
      </c>
      <c r="G26" s="13" t="n">
        <f aca="true">DATEDIF($D26, TODAY(), "D")/365</f>
        <v>25.8438356164384</v>
      </c>
      <c r="I26" s="11" t="n">
        <v>36</v>
      </c>
      <c r="J26" s="11" t="n">
        <v>0</v>
      </c>
      <c r="K26" s="0" t="str">
        <f aca="false">REPT("*", J26)</f>
        <v/>
      </c>
    </row>
    <row r="27" customFormat="false" ht="15" hidden="false" customHeight="false" outlineLevel="0" collapsed="false">
      <c r="A27" s="8" t="s">
        <v>63</v>
      </c>
      <c r="B27" s="8" t="s">
        <v>64</v>
      </c>
      <c r="C27" s="17" t="s">
        <v>14</v>
      </c>
      <c r="D27" s="18" t="n">
        <v>35235</v>
      </c>
      <c r="E27" s="11" t="n">
        <f aca="true">DATEDIF($D27, TODAY(), "Y")</f>
        <v>20</v>
      </c>
      <c r="F27" s="12" t="n">
        <f aca="true">DATEDIF($D27, TODAY(), "M")/12</f>
        <v>20.0833333333333</v>
      </c>
      <c r="G27" s="13" t="n">
        <f aca="true">DATEDIF($D27, TODAY(), "D")/365</f>
        <v>20.1178082191781</v>
      </c>
      <c r="I27" s="11" t="n">
        <v>37</v>
      </c>
      <c r="J27" s="11" t="n">
        <v>0</v>
      </c>
      <c r="K27" s="0" t="str">
        <f aca="false">REPT("*", J27)</f>
        <v/>
      </c>
    </row>
    <row r="28" customFormat="false" ht="15" hidden="false" customHeight="false" outlineLevel="0" collapsed="false">
      <c r="A28" s="8" t="s">
        <v>65</v>
      </c>
      <c r="B28" s="8" t="s">
        <v>66</v>
      </c>
      <c r="C28" s="17" t="s">
        <v>14</v>
      </c>
      <c r="D28" s="18" t="n">
        <v>34865</v>
      </c>
      <c r="E28" s="11" t="n">
        <f aca="true">DATEDIF($D28, TODAY(), "Y")</f>
        <v>21</v>
      </c>
      <c r="F28" s="12" t="n">
        <f aca="true">DATEDIF($D28, TODAY(), "M")/12</f>
        <v>21.0833333333333</v>
      </c>
      <c r="G28" s="13" t="n">
        <f aca="true">DATEDIF($D28, TODAY(), "D")/365</f>
        <v>21.1315068493151</v>
      </c>
      <c r="I28" s="11" t="n">
        <v>38</v>
      </c>
      <c r="J28" s="11" t="n">
        <v>1</v>
      </c>
      <c r="K28" s="0" t="str">
        <f aca="false">REPT("*", J28)</f>
        <v>*</v>
      </c>
    </row>
    <row r="29" customFormat="false" ht="15" hidden="false" customHeight="false" outlineLevel="0" collapsed="false">
      <c r="A29" s="8" t="s">
        <v>67</v>
      </c>
      <c r="B29" s="8" t="s">
        <v>68</v>
      </c>
      <c r="C29" s="17" t="s">
        <v>14</v>
      </c>
      <c r="D29" s="18" t="n">
        <v>34088</v>
      </c>
      <c r="E29" s="11" t="n">
        <f aca="true">DATEDIF($D29, TODAY(), "Y")</f>
        <v>23</v>
      </c>
      <c r="F29" s="12" t="n">
        <f aca="true">DATEDIF($D29, TODAY(), "M")/12</f>
        <v>23.1666666666667</v>
      </c>
      <c r="G29" s="13" t="n">
        <f aca="true">DATEDIF($D29, TODAY(), "D")/365</f>
        <v>23.2602739726027</v>
      </c>
      <c r="I29" s="11" t="n">
        <v>39</v>
      </c>
      <c r="J29" s="11" t="n">
        <v>0</v>
      </c>
      <c r="K29" s="0" t="str">
        <f aca="false">REPT("*", J29)</f>
        <v/>
      </c>
    </row>
    <row r="30" customFormat="false" ht="15" hidden="false" customHeight="false" outlineLevel="0" collapsed="false">
      <c r="A30" s="8" t="s">
        <v>69</v>
      </c>
      <c r="B30" s="8" t="s">
        <v>70</v>
      </c>
      <c r="C30" s="17" t="s">
        <v>14</v>
      </c>
      <c r="D30" s="18" t="n">
        <v>35156</v>
      </c>
      <c r="E30" s="11" t="n">
        <f aca="true">DATEDIF($D30, TODAY(), "Y")</f>
        <v>20</v>
      </c>
      <c r="F30" s="12" t="n">
        <f aca="true">DATEDIF($D30, TODAY(), "M")/12</f>
        <v>20.25</v>
      </c>
      <c r="G30" s="13" t="n">
        <f aca="true">DATEDIF($D30, TODAY(), "D")/365</f>
        <v>20.3342465753425</v>
      </c>
      <c r="I30" s="11" t="n">
        <v>40</v>
      </c>
      <c r="J30" s="11" t="n">
        <v>0</v>
      </c>
      <c r="K30" s="0" t="str">
        <f aca="false">REPT("*", J30)</f>
        <v/>
      </c>
    </row>
    <row r="31" customFormat="false" ht="15" hidden="false" customHeight="false" outlineLevel="0" collapsed="false">
      <c r="A31" s="8" t="s">
        <v>71</v>
      </c>
      <c r="B31" s="8" t="s">
        <v>72</v>
      </c>
      <c r="C31" s="17" t="s">
        <v>14</v>
      </c>
      <c r="D31" s="18" t="n">
        <v>34666</v>
      </c>
      <c r="E31" s="11" t="n">
        <f aca="true">DATEDIF($D31, TODAY(), "Y")</f>
        <v>21</v>
      </c>
      <c r="F31" s="12" t="n">
        <f aca="true">DATEDIF($D31, TODAY(), "M")/12</f>
        <v>21.5833333333333</v>
      </c>
      <c r="G31" s="13" t="n">
        <f aca="true">DATEDIF($D31, TODAY(), "D")/365</f>
        <v>21.6767123287671</v>
      </c>
      <c r="I31" s="11" t="n">
        <v>41</v>
      </c>
      <c r="J31" s="11" t="n">
        <v>1</v>
      </c>
      <c r="K31" s="0" t="str">
        <f aca="false">REPT("*", J31)</f>
        <v>*</v>
      </c>
    </row>
    <row r="32" customFormat="false" ht="15" hidden="false" customHeight="false" outlineLevel="0" collapsed="false">
      <c r="A32" s="8" t="s">
        <v>73</v>
      </c>
      <c r="B32" s="8" t="s">
        <v>74</v>
      </c>
      <c r="C32" s="17" t="s">
        <v>14</v>
      </c>
      <c r="D32" s="18" t="n">
        <v>34879</v>
      </c>
      <c r="E32" s="11" t="n">
        <f aca="true">DATEDIF($D32, TODAY(), "Y")</f>
        <v>21</v>
      </c>
      <c r="F32" s="12" t="n">
        <f aca="true">DATEDIF($D32, TODAY(), "M")/12</f>
        <v>21</v>
      </c>
      <c r="G32" s="13" t="n">
        <f aca="true">DATEDIF($D32, TODAY(), "D")/365</f>
        <v>21.0931506849315</v>
      </c>
      <c r="I32" s="11" t="n">
        <v>42</v>
      </c>
      <c r="J32" s="11" t="n">
        <v>0</v>
      </c>
      <c r="K32" s="0" t="str">
        <f aca="false">REPT("*", J32)</f>
        <v/>
      </c>
    </row>
    <row r="33" customFormat="false" ht="15" hidden="false" customHeight="false" outlineLevel="0" collapsed="false">
      <c r="A33" s="8" t="s">
        <v>75</v>
      </c>
      <c r="B33" s="8" t="s">
        <v>76</v>
      </c>
      <c r="C33" s="17" t="s">
        <v>14</v>
      </c>
      <c r="D33" s="18" t="n">
        <v>34157</v>
      </c>
      <c r="E33" s="11" t="n">
        <f aca="true">DATEDIF($D33, TODAY(), "Y")</f>
        <v>23</v>
      </c>
      <c r="F33" s="12" t="n">
        <f aca="true">DATEDIF($D33, TODAY(), "M")/12</f>
        <v>23</v>
      </c>
      <c r="G33" s="13" t="n">
        <f aca="true">DATEDIF($D33, TODAY(), "D")/365</f>
        <v>23.0712328767123</v>
      </c>
      <c r="I33" s="11" t="n">
        <v>43</v>
      </c>
      <c r="J33" s="11" t="n">
        <v>0</v>
      </c>
      <c r="K33" s="0" t="str">
        <f aca="false">REPT("*", J33)</f>
        <v/>
      </c>
    </row>
    <row r="34" customFormat="false" ht="15" hidden="false" customHeight="false" outlineLevel="0" collapsed="false">
      <c r="A34" s="8" t="s">
        <v>77</v>
      </c>
      <c r="B34" s="8" t="s">
        <v>78</v>
      </c>
      <c r="C34" s="17" t="s">
        <v>14</v>
      </c>
      <c r="D34" s="18" t="n">
        <v>34158</v>
      </c>
      <c r="E34" s="11" t="n">
        <f aca="true">DATEDIF($D34, TODAY(), "Y")</f>
        <v>23</v>
      </c>
      <c r="F34" s="12" t="n">
        <f aca="true">DATEDIF($D34, TODAY(), "M")/12</f>
        <v>23</v>
      </c>
      <c r="G34" s="13" t="n">
        <f aca="true">DATEDIF($D34, TODAY(), "D")/365</f>
        <v>23.0684931506849</v>
      </c>
      <c r="I34" s="11" t="n">
        <v>44</v>
      </c>
      <c r="J34" s="11" t="n">
        <v>0</v>
      </c>
      <c r="K34" s="0" t="str">
        <f aca="false">REPT("*", J34)</f>
        <v/>
      </c>
    </row>
    <row r="35" customFormat="false" ht="15" hidden="false" customHeight="false" outlineLevel="0" collapsed="false">
      <c r="A35" s="8" t="s">
        <v>79</v>
      </c>
      <c r="B35" s="8" t="s">
        <v>80</v>
      </c>
      <c r="C35" s="17" t="s">
        <v>14</v>
      </c>
      <c r="D35" s="18" t="n">
        <v>34638</v>
      </c>
      <c r="E35" s="11" t="n">
        <f aca="true">DATEDIF($D35, TODAY(), "Y")</f>
        <v>21</v>
      </c>
      <c r="F35" s="12" t="n">
        <f aca="true">DATEDIF($D35, TODAY(), "M")/12</f>
        <v>21.6666666666667</v>
      </c>
      <c r="G35" s="13" t="n">
        <f aca="true">DATEDIF($D35, TODAY(), "D")/365</f>
        <v>21.7534246575342</v>
      </c>
      <c r="I35" s="11" t="n">
        <v>45</v>
      </c>
      <c r="J35" s="11" t="n">
        <v>1</v>
      </c>
      <c r="K35" s="0" t="str">
        <f aca="false">REPT("*", J35)</f>
        <v>*</v>
      </c>
    </row>
    <row r="36" customFormat="false" ht="15" hidden="false" customHeight="false" outlineLevel="0" collapsed="false">
      <c r="A36" s="8" t="s">
        <v>81</v>
      </c>
      <c r="B36" s="8" t="s">
        <v>82</v>
      </c>
      <c r="C36" s="17" t="s">
        <v>14</v>
      </c>
      <c r="D36" s="18" t="n">
        <v>35036</v>
      </c>
      <c r="E36" s="11" t="n">
        <f aca="true">DATEDIF($D36, TODAY(), "Y")</f>
        <v>20</v>
      </c>
      <c r="F36" s="12" t="n">
        <f aca="true">DATEDIF($D36, TODAY(), "M")/12</f>
        <v>20.5833333333333</v>
      </c>
      <c r="G36" s="13" t="n">
        <f aca="true">DATEDIF($D36, TODAY(), "D")/365</f>
        <v>20.6630136986301</v>
      </c>
      <c r="I36" s="11" t="n">
        <v>46</v>
      </c>
      <c r="J36" s="11" t="n">
        <v>0</v>
      </c>
      <c r="K36" s="0" t="str">
        <f aca="false">REPT("*", J36)</f>
        <v/>
      </c>
    </row>
    <row r="37" customFormat="false" ht="15" hidden="false" customHeight="false" outlineLevel="0" collapsed="false">
      <c r="A37" s="8" t="s">
        <v>83</v>
      </c>
      <c r="B37" s="8" t="s">
        <v>84</v>
      </c>
      <c r="C37" s="17" t="s">
        <v>14</v>
      </c>
      <c r="D37" s="18" t="n">
        <v>33995</v>
      </c>
      <c r="E37" s="11" t="n">
        <f aca="true">DATEDIF($D37, TODAY(), "Y")</f>
        <v>23</v>
      </c>
      <c r="F37" s="12" t="n">
        <f aca="true">DATEDIF($D37, TODAY(), "M")/12</f>
        <v>23.5</v>
      </c>
      <c r="G37" s="13" t="n">
        <f aca="true">DATEDIF($D37, TODAY(), "D")/365</f>
        <v>23.5150684931507</v>
      </c>
      <c r="I37" s="11" t="n">
        <v>47</v>
      </c>
      <c r="J37" s="11" t="n">
        <v>0</v>
      </c>
      <c r="K37" s="0" t="str">
        <f aca="false">REPT("*", J37)</f>
        <v/>
      </c>
    </row>
    <row r="38" customFormat="false" ht="15" hidden="false" customHeight="false" outlineLevel="0" collapsed="false">
      <c r="A38" s="8" t="s">
        <v>85</v>
      </c>
      <c r="B38" s="8" t="s">
        <v>86</v>
      </c>
      <c r="C38" s="17" t="s">
        <v>14</v>
      </c>
      <c r="D38" s="18" t="n">
        <v>35142</v>
      </c>
      <c r="E38" s="11" t="n">
        <f aca="true">DATEDIF($D38, TODAY(), "Y")</f>
        <v>20</v>
      </c>
      <c r="F38" s="12" t="n">
        <f aca="true">DATEDIF($D38, TODAY(), "M")/12</f>
        <v>20.3333333333333</v>
      </c>
      <c r="G38" s="13" t="n">
        <f aca="true">DATEDIF($D38, TODAY(), "D")/365</f>
        <v>20.372602739726</v>
      </c>
      <c r="I38" s="11" t="n">
        <v>48</v>
      </c>
      <c r="J38" s="11" t="n">
        <v>0</v>
      </c>
      <c r="K38" s="0" t="str">
        <f aca="false">REPT("*", J38)</f>
        <v/>
      </c>
    </row>
    <row r="39" customFormat="false" ht="30" hidden="false" customHeight="false" outlineLevel="0" collapsed="false">
      <c r="A39" s="24" t="s">
        <v>87</v>
      </c>
      <c r="B39" s="8" t="s">
        <v>88</v>
      </c>
      <c r="C39" s="17" t="s">
        <v>14</v>
      </c>
      <c r="D39" s="18" t="n">
        <v>34967</v>
      </c>
      <c r="E39" s="11" t="n">
        <f aca="true">DATEDIF($D39, TODAY(), "Y")</f>
        <v>20</v>
      </c>
      <c r="F39" s="12" t="n">
        <f aca="true">DATEDIF($D39, TODAY(), "M")/12</f>
        <v>20.8333333333333</v>
      </c>
      <c r="G39" s="13" t="n">
        <f aca="true">DATEDIF($D39, TODAY(), "D")/365</f>
        <v>20.8520547945205</v>
      </c>
      <c r="I39" s="11" t="n">
        <v>49</v>
      </c>
      <c r="J39" s="11" t="n">
        <v>0</v>
      </c>
      <c r="K39" s="0" t="str">
        <f aca="false">REPT("*", J39)</f>
        <v/>
      </c>
    </row>
    <row r="40" customFormat="false" ht="15" hidden="false" customHeight="false" outlineLevel="0" collapsed="false">
      <c r="A40" s="8" t="s">
        <v>89</v>
      </c>
      <c r="B40" s="8" t="s">
        <v>90</v>
      </c>
      <c r="C40" s="17" t="s">
        <v>14</v>
      </c>
      <c r="D40" s="18" t="n">
        <v>35099</v>
      </c>
      <c r="E40" s="11" t="n">
        <f aca="true">DATEDIF($D40, TODAY(), "Y")</f>
        <v>20</v>
      </c>
      <c r="F40" s="12" t="n">
        <f aca="true">DATEDIF($D40, TODAY(), "M")/12</f>
        <v>20.4166666666667</v>
      </c>
      <c r="G40" s="13" t="n">
        <f aca="true">DATEDIF($D40, TODAY(), "D")/365</f>
        <v>20.4904109589041</v>
      </c>
      <c r="I40" s="11" t="n">
        <v>50</v>
      </c>
      <c r="J40" s="11" t="n">
        <v>0</v>
      </c>
      <c r="K40" s="0" t="str">
        <f aca="false">REPT("*", J40)</f>
        <v/>
      </c>
    </row>
    <row r="41" customFormat="false" ht="15" hidden="false" customHeight="false" outlineLevel="0" collapsed="false">
      <c r="A41" s="8" t="s">
        <v>91</v>
      </c>
      <c r="B41" s="8" t="s">
        <v>92</v>
      </c>
      <c r="C41" s="17" t="s">
        <v>14</v>
      </c>
      <c r="D41" s="18" t="n">
        <v>33969</v>
      </c>
      <c r="E41" s="11" t="n">
        <f aca="true">DATEDIF($D41, TODAY(), "Y")</f>
        <v>23</v>
      </c>
      <c r="F41" s="12" t="n">
        <f aca="true">DATEDIF($D41, TODAY(), "M")/12</f>
        <v>23.5</v>
      </c>
      <c r="G41" s="13" t="n">
        <f aca="true">DATEDIF($D41, TODAY(), "D")/365</f>
        <v>23.586301369863</v>
      </c>
      <c r="I41" s="11" t="n">
        <v>51</v>
      </c>
      <c r="J41" s="11" t="n">
        <v>0</v>
      </c>
      <c r="K41" s="0" t="str">
        <f aca="false">REPT("*", J41)</f>
        <v/>
      </c>
    </row>
    <row r="42" customFormat="false" ht="15" hidden="false" customHeight="false" outlineLevel="0" collapsed="false">
      <c r="A42" s="8" t="s">
        <v>93</v>
      </c>
      <c r="B42" s="8" t="s">
        <v>94</v>
      </c>
      <c r="C42" s="17" t="s">
        <v>14</v>
      </c>
      <c r="D42" s="18" t="n">
        <v>34117</v>
      </c>
      <c r="E42" s="11" t="n">
        <f aca="true">DATEDIF($D42, TODAY(), "Y")</f>
        <v>23</v>
      </c>
      <c r="F42" s="12" t="n">
        <f aca="true">DATEDIF($D42, TODAY(), "M")/12</f>
        <v>23.0833333333333</v>
      </c>
      <c r="G42" s="13" t="n">
        <f aca="true">DATEDIF($D42, TODAY(), "D")/365</f>
        <v>23.1808219178082</v>
      </c>
      <c r="I42" s="11" t="n">
        <v>52</v>
      </c>
      <c r="J42" s="11" t="n">
        <v>0</v>
      </c>
      <c r="K42" s="0" t="str">
        <f aca="false">REPT("*", J42)</f>
        <v/>
      </c>
    </row>
    <row r="43" customFormat="false" ht="15" hidden="false" customHeight="false" outlineLevel="0" collapsed="false">
      <c r="A43" s="8" t="s">
        <v>95</v>
      </c>
      <c r="B43" s="8" t="s">
        <v>96</v>
      </c>
      <c r="C43" s="17" t="s">
        <v>14</v>
      </c>
      <c r="D43" s="18" t="n">
        <v>35153</v>
      </c>
      <c r="E43" s="11" t="n">
        <f aca="true">DATEDIF($D43, TODAY(), "Y")</f>
        <v>20</v>
      </c>
      <c r="F43" s="12" t="n">
        <f aca="true">DATEDIF($D43, TODAY(), "M")/12</f>
        <v>20.25</v>
      </c>
      <c r="G43" s="13" t="n">
        <f aca="true">DATEDIF($D43, TODAY(), "D")/365</f>
        <v>20.3424657534247</v>
      </c>
      <c r="I43" s="11" t="n">
        <v>53</v>
      </c>
      <c r="J43" s="11" t="n">
        <v>2</v>
      </c>
      <c r="K43" s="0" t="str">
        <f aca="false">REPT("*", J43)</f>
        <v>**</v>
      </c>
    </row>
    <row r="44" customFormat="false" ht="15" hidden="false" customHeight="false" outlineLevel="0" collapsed="false">
      <c r="A44" s="8" t="s">
        <v>97</v>
      </c>
      <c r="B44" s="8" t="s">
        <v>98</v>
      </c>
      <c r="C44" s="17" t="s">
        <v>14</v>
      </c>
      <c r="D44" s="18" t="n">
        <v>34901</v>
      </c>
      <c r="E44" s="11" t="n">
        <f aca="true">DATEDIF($D44, TODAY(), "Y")</f>
        <v>21</v>
      </c>
      <c r="F44" s="12" t="n">
        <f aca="true">DATEDIF($D44, TODAY(), "M")/12</f>
        <v>21</v>
      </c>
      <c r="G44" s="13" t="n">
        <f aca="true">DATEDIF($D44, TODAY(), "D")/365</f>
        <v>21.0328767123288</v>
      </c>
      <c r="I44" s="11" t="n">
        <v>54</v>
      </c>
      <c r="J44" s="11" t="n">
        <v>0</v>
      </c>
      <c r="K44" s="0" t="str">
        <f aca="false">REPT("*", J44)</f>
        <v/>
      </c>
    </row>
    <row r="45" customFormat="false" ht="15" hidden="false" customHeight="false" outlineLevel="0" collapsed="false">
      <c r="A45" s="8" t="s">
        <v>99</v>
      </c>
      <c r="B45" s="8" t="s">
        <v>100</v>
      </c>
      <c r="C45" s="17" t="s">
        <v>14</v>
      </c>
      <c r="D45" s="18" t="n">
        <v>35053</v>
      </c>
      <c r="E45" s="11" t="n">
        <f aca="true">DATEDIF($D45, TODAY(), "Y")</f>
        <v>20</v>
      </c>
      <c r="F45" s="12" t="n">
        <f aca="true">DATEDIF($D45, TODAY(), "M")/12</f>
        <v>20.5833333333333</v>
      </c>
      <c r="G45" s="13" t="n">
        <f aca="true">DATEDIF($D45, TODAY(), "D")/365</f>
        <v>20.6164383561644</v>
      </c>
      <c r="I45" s="11" t="n">
        <v>55</v>
      </c>
      <c r="J45" s="11" t="n">
        <v>0</v>
      </c>
      <c r="K45" s="0" t="str">
        <f aca="false">REPT("*", J45)</f>
        <v/>
      </c>
    </row>
    <row r="46" customFormat="false" ht="15" hidden="false" customHeight="false" outlineLevel="0" collapsed="false">
      <c r="A46" s="8" t="s">
        <v>101</v>
      </c>
      <c r="B46" s="8" t="s">
        <v>102</v>
      </c>
      <c r="C46" s="17" t="s">
        <v>14</v>
      </c>
      <c r="D46" s="18" t="n">
        <v>34382</v>
      </c>
      <c r="E46" s="11" t="n">
        <f aca="true">DATEDIF($D46, TODAY(), "Y")</f>
        <v>22</v>
      </c>
      <c r="F46" s="12" t="n">
        <f aca="true">DATEDIF($D46, TODAY(), "M")/12</f>
        <v>22.4166666666667</v>
      </c>
      <c r="G46" s="13" t="n">
        <f aca="true">DATEDIF($D46, TODAY(), "D")/365</f>
        <v>22.4547945205479</v>
      </c>
      <c r="I46" s="11" t="n">
        <v>56</v>
      </c>
      <c r="J46" s="11" t="n">
        <v>0</v>
      </c>
      <c r="K46" s="0" t="str">
        <f aca="false">REPT("*", J46)</f>
        <v/>
      </c>
    </row>
    <row r="47" customFormat="false" ht="15" hidden="false" customHeight="false" outlineLevel="0" collapsed="false">
      <c r="A47" s="8" t="s">
        <v>103</v>
      </c>
      <c r="B47" s="8" t="s">
        <v>104</v>
      </c>
      <c r="C47" s="17" t="s">
        <v>14</v>
      </c>
      <c r="D47" s="18" t="n">
        <v>35117</v>
      </c>
      <c r="E47" s="11" t="n">
        <f aca="true">DATEDIF($D47, TODAY(), "Y")</f>
        <v>20</v>
      </c>
      <c r="F47" s="12" t="n">
        <f aca="true">DATEDIF($D47, TODAY(), "M")/12</f>
        <v>20.4166666666667</v>
      </c>
      <c r="G47" s="13" t="n">
        <f aca="true">DATEDIF($D47, TODAY(), "D")/365</f>
        <v>20.441095890411</v>
      </c>
      <c r="I47" s="11" t="n">
        <v>57</v>
      </c>
      <c r="J47" s="11" t="n">
        <v>2</v>
      </c>
      <c r="K47" s="0" t="str">
        <f aca="false">REPT("*", J47)</f>
        <v>**</v>
      </c>
    </row>
    <row r="48" customFormat="false" ht="15" hidden="false" customHeight="false" outlineLevel="0" collapsed="false">
      <c r="A48" s="8" t="s">
        <v>105</v>
      </c>
      <c r="B48" s="8" t="s">
        <v>106</v>
      </c>
      <c r="C48" s="17" t="s">
        <v>14</v>
      </c>
      <c r="D48" s="18" t="n">
        <v>34015</v>
      </c>
      <c r="E48" s="11" t="n">
        <f aca="true">DATEDIF($D48, TODAY(), "Y")</f>
        <v>23</v>
      </c>
      <c r="F48" s="12" t="n">
        <f aca="true">DATEDIF($D48, TODAY(), "M")/12</f>
        <v>23.4166666666667</v>
      </c>
      <c r="G48" s="13" t="n">
        <f aca="true">DATEDIF($D48, TODAY(), "D")/365</f>
        <v>23.4602739726027</v>
      </c>
      <c r="I48" s="11" t="n">
        <v>58</v>
      </c>
      <c r="J48" s="11" t="n">
        <v>0</v>
      </c>
      <c r="K48" s="0" t="str">
        <f aca="false">REPT("*", J48)</f>
        <v/>
      </c>
    </row>
    <row r="49" customFormat="false" ht="15" hidden="false" customHeight="false" outlineLevel="0" collapsed="false">
      <c r="A49" s="8" t="s">
        <v>107</v>
      </c>
      <c r="B49" s="8" t="s">
        <v>43</v>
      </c>
      <c r="C49" s="17" t="s">
        <v>14</v>
      </c>
      <c r="D49" s="18" t="n">
        <v>34796</v>
      </c>
      <c r="E49" s="11" t="n">
        <f aca="true">DATEDIF($D49, TODAY(), "Y")</f>
        <v>21</v>
      </c>
      <c r="F49" s="12" t="n">
        <f aca="true">DATEDIF($D49, TODAY(), "M")/12</f>
        <v>21.25</v>
      </c>
      <c r="G49" s="13" t="n">
        <f aca="true">DATEDIF($D49, TODAY(), "D")/365</f>
        <v>21.3205479452055</v>
      </c>
      <c r="I49" s="11" t="n">
        <v>59</v>
      </c>
      <c r="J49" s="11" t="n">
        <v>0</v>
      </c>
      <c r="K49" s="0" t="str">
        <f aca="false">REPT("*", J49)</f>
        <v/>
      </c>
    </row>
    <row r="50" customFormat="false" ht="15" hidden="false" customHeight="false" outlineLevel="0" collapsed="false">
      <c r="A50" s="8" t="s">
        <v>108</v>
      </c>
      <c r="B50" s="8" t="s">
        <v>109</v>
      </c>
      <c r="C50" s="17" t="s">
        <v>14</v>
      </c>
      <c r="D50" s="18" t="n">
        <v>35238</v>
      </c>
      <c r="E50" s="11" t="n">
        <f aca="true">DATEDIF($D50, TODAY(), "Y")</f>
        <v>20</v>
      </c>
      <c r="F50" s="12" t="n">
        <f aca="true">DATEDIF($D50, TODAY(), "M")/12</f>
        <v>20.0833333333333</v>
      </c>
      <c r="G50" s="13" t="n">
        <f aca="true">DATEDIF($D50, TODAY(), "D")/365</f>
        <v>20.1095890410959</v>
      </c>
      <c r="I50" s="11" t="n">
        <v>60</v>
      </c>
      <c r="J50" s="11" t="n">
        <v>0</v>
      </c>
      <c r="K50" s="0" t="str">
        <f aca="false">REPT("*", J50)</f>
        <v/>
      </c>
    </row>
    <row r="51" customFormat="false" ht="15" hidden="false" customHeight="false" outlineLevel="0" collapsed="false">
      <c r="A51" s="8" t="s">
        <v>110</v>
      </c>
      <c r="B51" s="8" t="s">
        <v>111</v>
      </c>
      <c r="C51" s="17" t="s">
        <v>14</v>
      </c>
      <c r="D51" s="18" t="n">
        <v>34655</v>
      </c>
      <c r="E51" s="11" t="n">
        <f aca="true">DATEDIF($D51, TODAY(), "Y")</f>
        <v>21</v>
      </c>
      <c r="F51" s="12" t="n">
        <f aca="true">DATEDIF($D51, TODAY(), "M")/12</f>
        <v>21.6666666666667</v>
      </c>
      <c r="G51" s="13" t="n">
        <f aca="true">DATEDIF($D51, TODAY(), "D")/365</f>
        <v>21.7068493150685</v>
      </c>
      <c r="I51" s="11" t="n">
        <v>61</v>
      </c>
      <c r="J51" s="11" t="n">
        <v>0</v>
      </c>
      <c r="K51" s="0" t="str">
        <f aca="false">REPT("*", J51)</f>
        <v/>
      </c>
    </row>
    <row r="52" customFormat="false" ht="15" hidden="false" customHeight="false" outlineLevel="0" collapsed="false">
      <c r="A52" s="8" t="s">
        <v>112</v>
      </c>
      <c r="B52" s="8" t="s">
        <v>113</v>
      </c>
      <c r="C52" s="17" t="s">
        <v>14</v>
      </c>
      <c r="D52" s="18" t="n">
        <v>35159</v>
      </c>
      <c r="E52" s="11" t="n">
        <f aca="true">DATEDIF($D52, TODAY(), "Y")</f>
        <v>20</v>
      </c>
      <c r="F52" s="12" t="n">
        <f aca="true">DATEDIF($D52, TODAY(), "M")/12</f>
        <v>20.25</v>
      </c>
      <c r="G52" s="13" t="n">
        <f aca="true">DATEDIF($D52, TODAY(), "D")/365</f>
        <v>20.3260273972603</v>
      </c>
      <c r="I52" s="11" t="n">
        <v>62</v>
      </c>
      <c r="J52" s="11" t="n">
        <v>0</v>
      </c>
      <c r="K52" s="0" t="str">
        <f aca="false">REPT("*", J52)</f>
        <v/>
      </c>
    </row>
    <row r="53" customFormat="false" ht="15" hidden="false" customHeight="false" outlineLevel="0" collapsed="false">
      <c r="A53" s="8" t="s">
        <v>114</v>
      </c>
      <c r="B53" s="8" t="s">
        <v>115</v>
      </c>
      <c r="C53" s="17" t="s">
        <v>14</v>
      </c>
      <c r="D53" s="18" t="n">
        <v>35103</v>
      </c>
      <c r="E53" s="11" t="n">
        <f aca="true">DATEDIF($D53, TODAY(), "Y")</f>
        <v>20</v>
      </c>
      <c r="F53" s="12" t="n">
        <f aca="true">DATEDIF($D53, TODAY(), "M")/12</f>
        <v>20.4166666666667</v>
      </c>
      <c r="G53" s="13" t="n">
        <f aca="true">DATEDIF($D53, TODAY(), "D")/365</f>
        <v>20.4794520547945</v>
      </c>
      <c r="I53" s="11" t="n">
        <v>63</v>
      </c>
      <c r="J53" s="11" t="n">
        <v>0</v>
      </c>
      <c r="K53" s="0" t="str">
        <f aca="false">REPT("*", J53)</f>
        <v/>
      </c>
    </row>
    <row r="54" customFormat="false" ht="15" hidden="false" customHeight="false" outlineLevel="0" collapsed="false">
      <c r="A54" s="8" t="s">
        <v>116</v>
      </c>
      <c r="B54" s="8" t="s">
        <v>19</v>
      </c>
      <c r="C54" s="17" t="s">
        <v>14</v>
      </c>
      <c r="D54" s="18" t="n">
        <v>33919</v>
      </c>
      <c r="E54" s="11" t="n">
        <f aca="true">DATEDIF($D54, TODAY(), "Y")</f>
        <v>23</v>
      </c>
      <c r="F54" s="12" t="n">
        <f aca="true">DATEDIF($D54, TODAY(), "M")/12</f>
        <v>23.6666666666667</v>
      </c>
      <c r="G54" s="13" t="n">
        <f aca="true">DATEDIF($D54, TODAY(), "D")/365</f>
        <v>23.7232876712329</v>
      </c>
      <c r="I54" s="11" t="n">
        <v>64</v>
      </c>
      <c r="J54" s="11" t="n">
        <v>0</v>
      </c>
      <c r="K54" s="0" t="str">
        <f aca="false">REPT("*", J54)</f>
        <v/>
      </c>
    </row>
    <row r="55" customFormat="false" ht="15" hidden="false" customHeight="false" outlineLevel="0" collapsed="false">
      <c r="A55" s="8" t="s">
        <v>117</v>
      </c>
      <c r="B55" s="8" t="s">
        <v>118</v>
      </c>
      <c r="C55" s="17" t="s">
        <v>14</v>
      </c>
      <c r="D55" s="18" t="n">
        <v>34539</v>
      </c>
      <c r="E55" s="11" t="n">
        <f aca="true">DATEDIF($D55, TODAY(), "Y")</f>
        <v>22</v>
      </c>
      <c r="F55" s="12" t="n">
        <f aca="true">DATEDIF($D55, TODAY(), "M")/12</f>
        <v>22</v>
      </c>
      <c r="G55" s="13" t="n">
        <f aca="true">DATEDIF($D55, TODAY(), "D")/365</f>
        <v>22.0246575342466</v>
      </c>
      <c r="I55" s="11" t="n">
        <v>65</v>
      </c>
      <c r="J55" s="11" t="n">
        <v>0</v>
      </c>
      <c r="K55" s="0" t="str">
        <f aca="false">REPT("*", J55)</f>
        <v/>
      </c>
    </row>
    <row r="56" customFormat="false" ht="15" hidden="false" customHeight="false" outlineLevel="0" collapsed="false">
      <c r="A56" s="8" t="s">
        <v>119</v>
      </c>
      <c r="B56" s="8" t="s">
        <v>120</v>
      </c>
      <c r="C56" s="17" t="s">
        <v>14</v>
      </c>
      <c r="D56" s="18" t="n">
        <v>34684</v>
      </c>
      <c r="E56" s="11" t="n">
        <f aca="true">DATEDIF($D56, TODAY(), "Y")</f>
        <v>21</v>
      </c>
      <c r="F56" s="12" t="n">
        <f aca="true">DATEDIF($D56, TODAY(), "M")/12</f>
        <v>21.5833333333333</v>
      </c>
      <c r="G56" s="13" t="n">
        <f aca="true">DATEDIF($D56, TODAY(), "D")/365</f>
        <v>21.627397260274</v>
      </c>
      <c r="I56" s="11" t="n">
        <v>66</v>
      </c>
      <c r="J56" s="11" t="n">
        <v>0</v>
      </c>
      <c r="K56" s="0" t="str">
        <f aca="false">REPT("*", J56)</f>
        <v/>
      </c>
    </row>
    <row r="57" customFormat="false" ht="15" hidden="false" customHeight="false" outlineLevel="0" collapsed="false">
      <c r="A57" s="8" t="s">
        <v>121</v>
      </c>
      <c r="B57" s="8" t="s">
        <v>122</v>
      </c>
      <c r="C57" s="17" t="s">
        <v>14</v>
      </c>
      <c r="D57" s="18" t="n">
        <v>34336</v>
      </c>
      <c r="E57" s="11" t="n">
        <f aca="true">DATEDIF($D57, TODAY(), "Y")</f>
        <v>22</v>
      </c>
      <c r="F57" s="12" t="n">
        <f aca="true">DATEDIF($D57, TODAY(), "M")/12</f>
        <v>22.5</v>
      </c>
      <c r="G57" s="13" t="n">
        <f aca="true">DATEDIF($D57, TODAY(), "D")/365</f>
        <v>22.5808219178082</v>
      </c>
      <c r="I57" s="11" t="n">
        <v>67</v>
      </c>
      <c r="J57" s="11" t="n">
        <v>1</v>
      </c>
      <c r="K57" s="0" t="str">
        <f aca="false">REPT("*", J57)</f>
        <v>*</v>
      </c>
    </row>
    <row r="58" customFormat="false" ht="15" hidden="false" customHeight="false" outlineLevel="0" collapsed="false">
      <c r="A58" s="22" t="s">
        <v>123</v>
      </c>
      <c r="B58" s="22" t="s">
        <v>124</v>
      </c>
      <c r="C58" s="17" t="s">
        <v>14</v>
      </c>
      <c r="D58" s="23" t="n">
        <v>34251</v>
      </c>
      <c r="E58" s="11" t="n">
        <f aca="true">DATEDIF($D58, TODAY(), "Y")</f>
        <v>22</v>
      </c>
      <c r="F58" s="12" t="n">
        <f aca="true">DATEDIF($D58, TODAY(), "M")/12</f>
        <v>22.75</v>
      </c>
      <c r="G58" s="13" t="n">
        <f aca="true">DATEDIF($D58, TODAY(), "D")/365</f>
        <v>22.813698630137</v>
      </c>
      <c r="I58" s="11" t="n">
        <v>68</v>
      </c>
      <c r="J58" s="11" t="n">
        <v>0</v>
      </c>
      <c r="K58" s="0" t="str">
        <f aca="false">REPT("*", J58)</f>
        <v/>
      </c>
    </row>
    <row r="59" customFormat="false" ht="15" hidden="false" customHeight="false" outlineLevel="0" collapsed="false">
      <c r="A59" s="8" t="s">
        <v>125</v>
      </c>
      <c r="B59" s="8" t="s">
        <v>126</v>
      </c>
      <c r="C59" s="17" t="s">
        <v>127</v>
      </c>
      <c r="D59" s="25" t="n">
        <v>23201</v>
      </c>
      <c r="E59" s="11" t="n">
        <f aca="true">DATEDIF($D59, TODAY(), "Y")</f>
        <v>53</v>
      </c>
      <c r="F59" s="12" t="n">
        <f aca="true">DATEDIF($D59, TODAY(), "M")/12</f>
        <v>53</v>
      </c>
      <c r="G59" s="13" t="n">
        <f aca="true">DATEDIF($D59, TODAY(), "D")/365</f>
        <v>53.0876712328767</v>
      </c>
      <c r="I59" s="11" t="n">
        <v>69</v>
      </c>
      <c r="J59" s="11" t="n">
        <v>0</v>
      </c>
      <c r="K59" s="0" t="str">
        <f aca="false">REPT("*", J59)</f>
        <v/>
      </c>
    </row>
    <row r="60" customFormat="false" ht="15" hidden="false" customHeight="false" outlineLevel="0" collapsed="false">
      <c r="A60" s="8" t="s">
        <v>128</v>
      </c>
      <c r="B60" s="8" t="s">
        <v>129</v>
      </c>
      <c r="C60" s="9" t="s">
        <v>127</v>
      </c>
      <c r="D60" s="26" t="n">
        <v>32822</v>
      </c>
      <c r="E60" s="11" t="n">
        <f aca="true">DATEDIF($D60, TODAY(), "Y")</f>
        <v>26</v>
      </c>
      <c r="F60" s="12" t="n">
        <f aca="true">DATEDIF($D60, TODAY(), "M")/12</f>
        <v>26.6666666666667</v>
      </c>
      <c r="G60" s="13" t="n">
        <f aca="true">DATEDIF($D60, TODAY(), "D")/365</f>
        <v>26.7287671232877</v>
      </c>
      <c r="I60" s="11" t="n">
        <v>70</v>
      </c>
      <c r="J60" s="11" t="n">
        <v>0</v>
      </c>
      <c r="K60" s="0" t="str">
        <f aca="false">REPT("*", J60)</f>
        <v/>
      </c>
    </row>
    <row r="61" customFormat="false" ht="15" hidden="false" customHeight="false" outlineLevel="0" collapsed="false">
      <c r="A61" s="8" t="s">
        <v>130</v>
      </c>
      <c r="B61" s="8" t="s">
        <v>131</v>
      </c>
      <c r="C61" s="17" t="s">
        <v>127</v>
      </c>
      <c r="D61" s="25" t="n">
        <v>21470</v>
      </c>
      <c r="E61" s="11" t="n">
        <f aca="true">DATEDIF($D61, TODAY(), "Y")</f>
        <v>57</v>
      </c>
      <c r="F61" s="12" t="n">
        <f aca="true">DATEDIF($D61, TODAY(), "M")/12</f>
        <v>57.75</v>
      </c>
      <c r="G61" s="13" t="n">
        <f aca="true">DATEDIF($D61, TODAY(), "D")/365</f>
        <v>57.8301369863014</v>
      </c>
      <c r="I61" s="11" t="n">
        <v>71</v>
      </c>
      <c r="J61" s="11" t="n">
        <v>0</v>
      </c>
      <c r="K61" s="0" t="str">
        <f aca="false">REPT("*", J61)</f>
        <v/>
      </c>
    </row>
    <row r="62" customFormat="false" ht="15" hidden="false" customHeight="false" outlineLevel="0" collapsed="false">
      <c r="A62" s="8" t="s">
        <v>132</v>
      </c>
      <c r="B62" s="8" t="s">
        <v>133</v>
      </c>
      <c r="C62" s="17" t="s">
        <v>127</v>
      </c>
      <c r="D62" s="18" t="n">
        <v>23041</v>
      </c>
      <c r="E62" s="11" t="n">
        <f aca="true">DATEDIF($D62, TODAY(), "Y")</f>
        <v>53</v>
      </c>
      <c r="F62" s="12" t="n">
        <f aca="true">DATEDIF($D62, TODAY(), "M")/12</f>
        <v>53.4166666666667</v>
      </c>
      <c r="G62" s="13" t="n">
        <f aca="true">DATEDIF($D62, TODAY(), "D")/365</f>
        <v>53.5260273972603</v>
      </c>
      <c r="I62" s="11" t="n">
        <v>72</v>
      </c>
      <c r="J62" s="11" t="n">
        <v>0</v>
      </c>
      <c r="K62" s="0" t="str">
        <f aca="false">REPT("*", J62)</f>
        <v/>
      </c>
    </row>
    <row r="63" customFormat="false" ht="15" hidden="false" customHeight="false" outlineLevel="0" collapsed="false">
      <c r="A63" s="8" t="s">
        <v>134</v>
      </c>
      <c r="B63" s="8" t="s">
        <v>135</v>
      </c>
      <c r="C63" s="17" t="s">
        <v>127</v>
      </c>
      <c r="D63" s="25" t="n">
        <v>27357</v>
      </c>
      <c r="E63" s="11" t="n">
        <f aca="true">DATEDIF($D63, TODAY(), "Y")</f>
        <v>41</v>
      </c>
      <c r="F63" s="12" t="n">
        <f aca="true">DATEDIF($D63, TODAY(), "M")/12</f>
        <v>41.6666666666667</v>
      </c>
      <c r="G63" s="13" t="n">
        <f aca="true">DATEDIF($D63, TODAY(), "D")/365</f>
        <v>41.7013698630137</v>
      </c>
    </row>
    <row r="64" customFormat="false" ht="15" hidden="false" customHeight="false" outlineLevel="0" collapsed="false">
      <c r="A64" s="8" t="s">
        <v>136</v>
      </c>
      <c r="B64" s="8" t="s">
        <v>137</v>
      </c>
      <c r="C64" s="17" t="s">
        <v>127</v>
      </c>
      <c r="D64" s="25" t="n">
        <v>21609</v>
      </c>
      <c r="E64" s="11" t="n">
        <f aca="true">DATEDIF($D64, TODAY(), "Y")</f>
        <v>57</v>
      </c>
      <c r="F64" s="12" t="n">
        <f aca="true">DATEDIF($D64, TODAY(), "M")/12</f>
        <v>57.3333333333333</v>
      </c>
      <c r="G64" s="13" t="n">
        <f aca="true">DATEDIF($D64, TODAY(), "D")/365</f>
        <v>57.4493150684932</v>
      </c>
    </row>
    <row r="65" customFormat="false" ht="15" hidden="false" customHeight="false" outlineLevel="0" collapsed="false">
      <c r="A65" s="8" t="s">
        <v>138</v>
      </c>
      <c r="B65" s="8" t="s">
        <v>139</v>
      </c>
      <c r="C65" s="17" t="s">
        <v>127</v>
      </c>
      <c r="D65" s="18" t="n">
        <v>26051</v>
      </c>
      <c r="E65" s="11" t="n">
        <f aca="true">DATEDIF($D65, TODAY(), "Y")</f>
        <v>45</v>
      </c>
      <c r="F65" s="12" t="n">
        <f aca="true">DATEDIF($D65, TODAY(), "M")/12</f>
        <v>45.1666666666667</v>
      </c>
      <c r="G65" s="13" t="n">
        <f aca="true">DATEDIF($D65, TODAY(), "D")/365</f>
        <v>45.2794520547945</v>
      </c>
    </row>
    <row r="66" customFormat="false" ht="15" hidden="false" customHeight="false" outlineLevel="0" collapsed="false">
      <c r="A66" s="8" t="s">
        <v>140</v>
      </c>
      <c r="B66" s="8" t="s">
        <v>141</v>
      </c>
      <c r="C66" s="17" t="s">
        <v>127</v>
      </c>
      <c r="D66" s="25" t="n">
        <v>28422</v>
      </c>
      <c r="E66" s="11" t="n">
        <f aca="true">DATEDIF($D66, TODAY(), "Y")</f>
        <v>38</v>
      </c>
      <c r="F66" s="12" t="n">
        <f aca="true">DATEDIF($D66, TODAY(), "M")/12</f>
        <v>38.75</v>
      </c>
      <c r="G66" s="13" t="n">
        <f aca="true">DATEDIF($D66, TODAY(), "D")/365</f>
        <v>38.7835616438356</v>
      </c>
    </row>
    <row r="67" customFormat="false" ht="15" hidden="false" customHeight="false" outlineLevel="0" collapsed="false">
      <c r="A67" s="8" t="s">
        <v>142</v>
      </c>
      <c r="B67" s="8" t="s">
        <v>143</v>
      </c>
      <c r="C67" s="17" t="s">
        <v>127</v>
      </c>
      <c r="D67" s="26" t="n">
        <v>31384</v>
      </c>
      <c r="E67" s="11" t="n">
        <f aca="true">DATEDIF($D67, TODAY(), "Y")</f>
        <v>30</v>
      </c>
      <c r="F67" s="12" t="n">
        <f aca="true">DATEDIF($D67, TODAY(), "M")/12</f>
        <v>30.5833333333333</v>
      </c>
      <c r="G67" s="13" t="n">
        <f aca="true">DATEDIF($D67, TODAY(), "D")/365</f>
        <v>30.6684931506849</v>
      </c>
    </row>
    <row r="68" customFormat="false" ht="15" hidden="false" customHeight="false" outlineLevel="0" collapsed="false">
      <c r="A68" s="27" t="s">
        <v>144</v>
      </c>
      <c r="B68" s="27" t="s">
        <v>145</v>
      </c>
      <c r="C68" s="17" t="s">
        <v>127</v>
      </c>
      <c r="D68" s="26" t="n">
        <v>30192</v>
      </c>
      <c r="E68" s="11" t="n">
        <f aca="true">DATEDIF($D68, TODAY(), "Y")</f>
        <v>33</v>
      </c>
      <c r="F68" s="12" t="n">
        <f aca="true">DATEDIF($D68, TODAY(), "M")/12</f>
        <v>33.8333333333333</v>
      </c>
      <c r="G68" s="13" t="n">
        <f aca="true">DATEDIF($D68, TODAY(), "D")/365</f>
        <v>33.9342465753425</v>
      </c>
    </row>
    <row r="69" customFormat="false" ht="15" hidden="false" customHeight="false" outlineLevel="0" collapsed="false">
      <c r="A69" s="8" t="s">
        <v>146</v>
      </c>
      <c r="B69" s="8" t="s">
        <v>147</v>
      </c>
      <c r="C69" s="17" t="s">
        <v>127</v>
      </c>
      <c r="D69" s="25" t="n">
        <v>17835</v>
      </c>
      <c r="E69" s="11" t="n">
        <f aca="true">DATEDIF($D69, TODAY(), "Y")</f>
        <v>67</v>
      </c>
      <c r="F69" s="12" t="n">
        <f aca="true">DATEDIF($D69, TODAY(), "M")/12</f>
        <v>67.6666666666667</v>
      </c>
      <c r="G69" s="13" t="n">
        <f aca="true">DATEDIF($D69, TODAY(), "D")/365</f>
        <v>67.7890410958904</v>
      </c>
    </row>
    <row r="70" customFormat="false" ht="15" hidden="false" customHeight="false" outlineLevel="0" collapsed="false">
      <c r="B70" s="0"/>
      <c r="C70" s="17"/>
      <c r="D70" s="25"/>
      <c r="E70" s="0"/>
      <c r="F70" s="0"/>
      <c r="G70" s="0"/>
    </row>
    <row r="71" customFormat="false" ht="15" hidden="false" customHeight="false" outlineLevel="0" collapsed="false">
      <c r="B71" s="27"/>
      <c r="C71" s="17"/>
      <c r="D71" s="25"/>
      <c r="E71" s="0"/>
      <c r="F71" s="0"/>
      <c r="G71" s="0"/>
    </row>
    <row r="72" customFormat="false" ht="15" hidden="false" customHeight="false" outlineLevel="0" collapsed="false">
      <c r="B72" s="27"/>
      <c r="C72" s="17"/>
      <c r="D72" s="27"/>
      <c r="E72" s="0"/>
      <c r="F72" s="0"/>
      <c r="G72" s="0"/>
    </row>
    <row r="73" customFormat="false" ht="15" hidden="false" customHeight="false" outlineLevel="0" collapsed="false">
      <c r="B73" s="27"/>
      <c r="C73" s="17"/>
      <c r="D73" s="27"/>
      <c r="E73" s="0"/>
      <c r="F73" s="0"/>
      <c r="G73" s="0"/>
    </row>
    <row r="74" customFormat="false" ht="15" hidden="false" customHeight="false" outlineLevel="0" collapsed="false">
      <c r="B74" s="28" t="s">
        <v>148</v>
      </c>
      <c r="C74" s="29"/>
      <c r="D74" s="30" t="s">
        <v>149</v>
      </c>
      <c r="E74" s="31" t="n">
        <f aca="false">SUM(E$2:E$71)</f>
        <v>1697</v>
      </c>
      <c r="F74" s="32" t="n">
        <f aca="false">SUM(F$2:F$71)</f>
        <v>1728</v>
      </c>
      <c r="G74" s="33" t="n">
        <f aca="false">SUM(G$2:G$71)</f>
        <v>1732.27123287671</v>
      </c>
    </row>
    <row r="75" customFormat="false" ht="15" hidden="false" customHeight="false" outlineLevel="0" collapsed="false">
      <c r="B75" s="34"/>
      <c r="C75" s="29"/>
      <c r="D75" s="30" t="s">
        <v>150</v>
      </c>
      <c r="E75" s="31" t="n">
        <f aca="false">SUMSQ(E$2:E$71)</f>
        <v>49637</v>
      </c>
      <c r="F75" s="32" t="n">
        <f aca="false">SUMSQ(F$2:F$71)</f>
        <v>51218.1111111111</v>
      </c>
      <c r="G75" s="33" t="n">
        <f aca="false">SUMSQ(G$2:G$71)</f>
        <v>51452.6819665979</v>
      </c>
    </row>
    <row r="76" customFormat="false" ht="15" hidden="false" customHeight="false" outlineLevel="0" collapsed="false">
      <c r="B76" s="34"/>
      <c r="C76" s="29"/>
      <c r="D76" s="30" t="s">
        <v>151</v>
      </c>
      <c r="E76" s="31" t="n">
        <f aca="false">COUNT(E$2:E$71)</f>
        <v>68</v>
      </c>
      <c r="F76" s="32" t="n">
        <f aca="false">COUNT(F$2:F$71)</f>
        <v>68</v>
      </c>
      <c r="G76" s="33" t="n">
        <f aca="false">COUNT(G$2:G$71)</f>
        <v>68</v>
      </c>
    </row>
    <row r="77" customFormat="false" ht="15" hidden="false" customHeight="false" outlineLevel="0" collapsed="false">
      <c r="B77" s="28"/>
      <c r="C77" s="35"/>
      <c r="D77" s="30" t="s">
        <v>152</v>
      </c>
      <c r="E77" s="31" t="n">
        <f aca="false">E74/E76</f>
        <v>24.9558823529412</v>
      </c>
      <c r="F77" s="32" t="n">
        <f aca="false">F74/F76</f>
        <v>25.4117647058824</v>
      </c>
      <c r="G77" s="33" t="n">
        <f aca="false">G74/G76</f>
        <v>25.4745769540693</v>
      </c>
    </row>
    <row r="78" customFormat="false" ht="15" hidden="false" customHeight="false" outlineLevel="0" collapsed="false">
      <c r="B78" s="28"/>
      <c r="C78" s="35"/>
      <c r="D78" s="30" t="s">
        <v>153</v>
      </c>
      <c r="E78" s="31" t="n">
        <f aca="false">E75/E76-E77*E77</f>
        <v>107.1598183391</v>
      </c>
      <c r="F78" s="32" t="n">
        <f aca="false">F75/F76-F77*F77</f>
        <v>107.449730872741</v>
      </c>
      <c r="G78" s="33" t="n">
        <f aca="false">G75/G76-G77*G77</f>
        <v>107.703016755288</v>
      </c>
    </row>
    <row r="79" customFormat="false" ht="15" hidden="false" customHeight="false" outlineLevel="0" collapsed="false">
      <c r="B79" s="27"/>
      <c r="C79" s="27"/>
      <c r="D79" s="30" t="s">
        <v>154</v>
      </c>
      <c r="E79" s="31" t="n">
        <f aca="false">SQRT(E78)</f>
        <v>10.3518026613291</v>
      </c>
      <c r="F79" s="32" t="n">
        <f aca="false">SQRT(F78)</f>
        <v>10.3657962006177</v>
      </c>
      <c r="G79" s="33" t="n">
        <f aca="false">SQRT(G78)</f>
        <v>10.3780063959938</v>
      </c>
    </row>
    <row r="80" customFormat="false" ht="15" hidden="false" customHeight="false" outlineLevel="0" collapsed="false">
      <c r="B80" s="27"/>
      <c r="C80" s="27"/>
      <c r="D80" s="27"/>
      <c r="E80" s="12"/>
      <c r="F80" s="13"/>
      <c r="G80" s="36"/>
    </row>
    <row r="81" customFormat="false" ht="15" hidden="false" customHeight="false" outlineLevel="0" collapsed="false">
      <c r="B81" s="27"/>
      <c r="C81" s="27"/>
      <c r="D81" s="27"/>
      <c r="E81" s="12"/>
      <c r="F81" s="13"/>
      <c r="G81" s="36"/>
    </row>
    <row r="82" customFormat="false" ht="15" hidden="false" customHeight="false" outlineLevel="0" collapsed="false">
      <c r="B82" s="27"/>
      <c r="C82" s="27"/>
      <c r="D82" s="27"/>
      <c r="E82" s="12"/>
      <c r="F82" s="13"/>
      <c r="G82" s="36"/>
    </row>
    <row r="83" customFormat="false" ht="15" hidden="false" customHeight="false" outlineLevel="0" collapsed="false">
      <c r="B83" s="27"/>
      <c r="C83" s="27"/>
      <c r="D83" s="27"/>
      <c r="E83" s="12"/>
      <c r="F83" s="13"/>
      <c r="G83" s="36"/>
    </row>
    <row r="84" customFormat="false" ht="15" hidden="false" customHeight="false" outlineLevel="0" collapsed="false">
      <c r="B84" s="28" t="s">
        <v>155</v>
      </c>
      <c r="C84" s="35"/>
      <c r="D84" s="30" t="s">
        <v>156</v>
      </c>
      <c r="E84" s="31" t="n">
        <f aca="false">MIN(E$2:E$71)</f>
        <v>20</v>
      </c>
      <c r="F84" s="32" t="n">
        <f aca="false">MIN(F$2:F$71)</f>
        <v>20.0833333333333</v>
      </c>
      <c r="G84" s="33" t="n">
        <f aca="false">MIN(G$2:G$71)</f>
        <v>20.1095890410959</v>
      </c>
    </row>
    <row r="85" customFormat="false" ht="15" hidden="false" customHeight="false" outlineLevel="0" collapsed="false">
      <c r="B85" s="28"/>
      <c r="C85" s="35"/>
      <c r="D85" s="30" t="s">
        <v>157</v>
      </c>
      <c r="E85" s="31" t="n">
        <f aca="false">MAX(E$2:E$71)</f>
        <v>67</v>
      </c>
      <c r="F85" s="32" t="n">
        <f aca="false">MAX(F$2:F$71)</f>
        <v>67.6666666666667</v>
      </c>
      <c r="G85" s="33" t="n">
        <f aca="false">MAX(G$2:G$71)</f>
        <v>67.7890410958904</v>
      </c>
    </row>
    <row r="86" customFormat="false" ht="15" hidden="false" customHeight="false" outlineLevel="0" collapsed="false">
      <c r="B86" s="28"/>
      <c r="C86" s="35"/>
      <c r="D86" s="30" t="s">
        <v>158</v>
      </c>
      <c r="E86" s="31" t="n">
        <f aca="false">MODE(E$2:E$71)</f>
        <v>20</v>
      </c>
      <c r="F86" s="32" t="n">
        <f aca="false">MODE(F$2:F$71)</f>
        <v>20.25</v>
      </c>
      <c r="G86" s="33" t="n">
        <f aca="false">MODE(G$2:G$71)</f>
        <v>20.1178082191781</v>
      </c>
    </row>
    <row r="87" customFormat="false" ht="15" hidden="false" customHeight="false" outlineLevel="0" collapsed="false">
      <c r="B87" s="28"/>
      <c r="C87" s="35"/>
      <c r="D87" s="30" t="s">
        <v>159</v>
      </c>
      <c r="E87" s="31" t="n">
        <f aca="false">MEDIAN(E$2:E$71)</f>
        <v>21</v>
      </c>
      <c r="F87" s="31" t="n">
        <f aca="false">MEDIAN(F$2:F$71)</f>
        <v>21.4583333333333</v>
      </c>
      <c r="G87" s="31" t="n">
        <f aca="false">MEDIAN(G$2:G$71)</f>
        <v>21.5054794520548</v>
      </c>
    </row>
    <row r="88" customFormat="false" ht="15" hidden="false" customHeight="false" outlineLevel="0" collapsed="false">
      <c r="B88" s="28"/>
      <c r="C88" s="35"/>
      <c r="D88" s="37" t="s">
        <v>160</v>
      </c>
      <c r="E88" s="38" t="n">
        <f aca="false">AVERAGE(E$2:E$71)</f>
        <v>24.9558823529412</v>
      </c>
      <c r="F88" s="39" t="n">
        <f aca="false">AVERAGE(F$2:F$71)</f>
        <v>25.4117647058824</v>
      </c>
      <c r="G88" s="40" t="n">
        <f aca="false">AVERAGE(G$2:G$71)</f>
        <v>25.4745769540693</v>
      </c>
    </row>
    <row r="89" customFormat="false" ht="15" hidden="false" customHeight="false" outlineLevel="0" collapsed="false">
      <c r="B89" s="28"/>
      <c r="C89" s="35"/>
      <c r="D89" s="30" t="s">
        <v>161</v>
      </c>
      <c r="E89" s="31" t="n">
        <f aca="false">_xlfn.VAR.P(E$2:E$71)</f>
        <v>107.1598183391</v>
      </c>
      <c r="F89" s="32" t="n">
        <f aca="false">_xlfn.VAR.P(F$2:F$71)</f>
        <v>107.449730872741</v>
      </c>
      <c r="G89" s="33" t="n">
        <f aca="false">_xlfn.VAR.P(G$2:G$71)</f>
        <v>107.703016755288</v>
      </c>
    </row>
    <row r="90" customFormat="false" ht="15" hidden="false" customHeight="false" outlineLevel="0" collapsed="false">
      <c r="B90" s="28"/>
      <c r="C90" s="35"/>
      <c r="D90" s="37" t="s">
        <v>154</v>
      </c>
      <c r="E90" s="38" t="n">
        <f aca="false">_xlfn.STDEV.P(E$2:E$71)</f>
        <v>10.3518026613291</v>
      </c>
      <c r="F90" s="39" t="n">
        <f aca="false">_xlfn.STDEV.P(F$2:F$71)</f>
        <v>10.3657962006177</v>
      </c>
      <c r="G90" s="40" t="n">
        <f aca="false">_xlfn.STDEV.P(G$2:G$71)</f>
        <v>10.3780063959938</v>
      </c>
    </row>
    <row r="91" customFormat="false" ht="15" hidden="false" customHeight="false" outlineLevel="0" collapsed="false">
      <c r="D91" s="30" t="s">
        <v>162</v>
      </c>
      <c r="E91" s="31" t="n">
        <f aca="false">SKEW(E$2:E$71)</f>
        <v>2.64274422793254</v>
      </c>
      <c r="F91" s="32" t="n">
        <f aca="false">SKEW(F$2:F$71)</f>
        <v>2.63917214544027</v>
      </c>
      <c r="G91" s="33" t="n">
        <f aca="false">SKEW(G$2:G$71)</f>
        <v>2.63951170986638</v>
      </c>
    </row>
    <row r="92" customFormat="false" ht="15" hidden="false" customHeight="false" outlineLevel="0" collapsed="false">
      <c r="D92" s="30" t="s">
        <v>163</v>
      </c>
      <c r="E92" s="31" t="n">
        <f aca="false">KURT(E$2:E$71)</f>
        <v>6.17926178560188</v>
      </c>
      <c r="F92" s="32" t="n">
        <f aca="false">KURT(F$2:F$71)</f>
        <v>6.186708022733</v>
      </c>
      <c r="G92" s="33" t="n">
        <f aca="false">KURT(G$2:G$71)</f>
        <v>6.19000823951424</v>
      </c>
    </row>
    <row r="93" customFormat="false" ht="15" hidden="false" customHeight="false" outlineLevel="0" collapsed="false">
      <c r="D93" s="27"/>
      <c r="E93" s="0"/>
      <c r="F93" s="0"/>
      <c r="G93" s="0"/>
    </row>
    <row r="94" customFormat="false" ht="15" hidden="false" customHeight="false" outlineLevel="0" collapsed="false">
      <c r="D94" s="27"/>
      <c r="E94" s="0"/>
      <c r="F94" s="0"/>
      <c r="G94" s="0"/>
    </row>
    <row r="95" customFormat="false" ht="15" hidden="false" customHeight="false" outlineLevel="0" collapsed="false">
      <c r="D95" s="30" t="s">
        <v>156</v>
      </c>
      <c r="E95" s="31" t="n">
        <f aca="false">MIN(E$59:E$71)</f>
        <v>26</v>
      </c>
      <c r="F95" s="31" t="n">
        <f aca="false">MIN(F$59:F$71)</f>
        <v>26.6666666666667</v>
      </c>
      <c r="G95" s="31" t="n">
        <f aca="false">MIN(G$59:G$71)</f>
        <v>26.7287671232877</v>
      </c>
    </row>
    <row r="96" customFormat="false" ht="15" hidden="false" customHeight="false" outlineLevel="0" collapsed="false">
      <c r="D96" s="30" t="s">
        <v>157</v>
      </c>
      <c r="E96" s="31" t="n">
        <f aca="false">MAX(E$59:E$71)</f>
        <v>67</v>
      </c>
      <c r="F96" s="31" t="n">
        <f aca="false">MAX(F$59:F$71)</f>
        <v>67.6666666666667</v>
      </c>
      <c r="G96" s="31" t="n">
        <f aca="false">MAX(G$59:G$71)</f>
        <v>67.7890410958904</v>
      </c>
    </row>
    <row r="97" customFormat="false" ht="15" hidden="false" customHeight="false" outlineLevel="0" collapsed="false">
      <c r="D97" s="30" t="s">
        <v>158</v>
      </c>
      <c r="E97" s="31" t="n">
        <f aca="false">MODE(E$59:E$71)</f>
        <v>53</v>
      </c>
      <c r="F97" s="31" t="e">
        <f aca="false">MODE(F$59:F$71)</f>
        <v>#VALUE!</v>
      </c>
      <c r="G97" s="31" t="e">
        <f aca="false">MODE(G$59:G$71)</f>
        <v>#VALUE!</v>
      </c>
    </row>
    <row r="98" customFormat="false" ht="15" hidden="false" customHeight="false" outlineLevel="0" collapsed="false">
      <c r="D98" s="30" t="s">
        <v>159</v>
      </c>
      <c r="E98" s="31" t="n">
        <f aca="false">MEDIAN(E$59:E$71)</f>
        <v>45</v>
      </c>
      <c r="F98" s="31" t="n">
        <f aca="false">MEDIAN(F$59:F$71)</f>
        <v>45.1666666666667</v>
      </c>
      <c r="G98" s="31" t="n">
        <f aca="false">MEDIAN(G$59:G$71)</f>
        <v>45.2794520547945</v>
      </c>
    </row>
    <row r="99" customFormat="false" ht="15" hidden="false" customHeight="false" outlineLevel="0" collapsed="false">
      <c r="D99" s="37" t="s">
        <v>160</v>
      </c>
      <c r="E99" s="38" t="n">
        <f aca="false">AVERAGE(E$59:E$71)</f>
        <v>45.4545454545455</v>
      </c>
      <c r="F99" s="38" t="n">
        <f aca="false">AVERAGE(F$59:F$71)</f>
        <v>45.9848484848485</v>
      </c>
      <c r="G99" s="38" t="n">
        <f aca="false">AVERAGE(G$59:G$71)</f>
        <v>46.0707347447074</v>
      </c>
    </row>
    <row r="100" customFormat="false" ht="15" hidden="false" customHeight="false" outlineLevel="0" collapsed="false">
      <c r="D100" s="30" t="s">
        <v>161</v>
      </c>
      <c r="E100" s="31" t="n">
        <f aca="false">_xlfn.VAR.P(E$2:E$71)</f>
        <v>107.1598183391</v>
      </c>
      <c r="F100" s="31" t="n">
        <f aca="false">_xlfn.VAR.P(F$2:F$71)</f>
        <v>107.449730872741</v>
      </c>
      <c r="G100" s="31" t="n">
        <f aca="false">_xlfn.VAR.P(G$2:G$71)</f>
        <v>107.703016755288</v>
      </c>
    </row>
    <row r="101" customFormat="false" ht="15" hidden="false" customHeight="false" outlineLevel="0" collapsed="false">
      <c r="D101" s="37" t="s">
        <v>154</v>
      </c>
      <c r="E101" s="38" t="n">
        <f aca="false">_xlfn.STDEV.P(E$59:E$71)</f>
        <v>12.4050109843023</v>
      </c>
      <c r="F101" s="38" t="n">
        <f aca="false">_xlfn.STDEV.P(F$59:F$71)</f>
        <v>12.3268727029044</v>
      </c>
      <c r="G101" s="38" t="n">
        <f aca="false">_xlfn.STDEV.P(G$59:G$71)</f>
        <v>12.3425160264065</v>
      </c>
    </row>
    <row r="102" customFormat="false" ht="15" hidden="false" customHeight="false" outlineLevel="0" collapsed="false">
      <c r="D102" s="30" t="s">
        <v>162</v>
      </c>
      <c r="E102" s="31" t="n">
        <f aca="false">SKEW(E$59:E$71)</f>
        <v>0.0249571489188961</v>
      </c>
      <c r="F102" s="31" t="n">
        <f aca="false">SKEW(F$59:F$71)</f>
        <v>0.052127201464073</v>
      </c>
      <c r="G102" s="31" t="n">
        <f aca="false">SKEW(G$59:G$71)</f>
        <v>0.053807291458902</v>
      </c>
    </row>
    <row r="103" customFormat="false" ht="15" hidden="false" customHeight="false" outlineLevel="0" collapsed="false">
      <c r="D103" s="30" t="s">
        <v>163</v>
      </c>
      <c r="E103" s="31" t="n">
        <f aca="false">KURT(E$2:E$71)</f>
        <v>6.17926178560188</v>
      </c>
      <c r="F103" s="31" t="n">
        <f aca="false">KURT(F$2:F$71)</f>
        <v>6.186708022733</v>
      </c>
      <c r="G103" s="31" t="n">
        <f aca="false">KURT(G$2:G$71)</f>
        <v>6.19000823951424</v>
      </c>
    </row>
    <row r="104" customFormat="false" ht="15" hidden="false" customHeight="false" outlineLevel="0" collapsed="false">
      <c r="D104" s="27"/>
      <c r="E104" s="0"/>
      <c r="F104" s="0"/>
      <c r="G104" s="0"/>
    </row>
    <row r="105" customFormat="false" ht="15" hidden="false" customHeight="false" outlineLevel="0" collapsed="false">
      <c r="D105" s="30" t="s">
        <v>156</v>
      </c>
      <c r="E105" s="31" t="n">
        <f aca="false">MIN(E$2:E$58)</f>
        <v>20</v>
      </c>
      <c r="F105" s="31" t="n">
        <f aca="false">MIN(F$3:F$58)</f>
        <v>20.0833333333333</v>
      </c>
      <c r="G105" s="31" t="n">
        <f aca="false">MIN(G$3:G$58)</f>
        <v>20.1095890410959</v>
      </c>
    </row>
    <row r="106" customFormat="false" ht="15" hidden="false" customHeight="false" outlineLevel="0" collapsed="false">
      <c r="D106" s="30" t="s">
        <v>157</v>
      </c>
      <c r="E106" s="31" t="n">
        <f aca="false">MAX(E$2:E$58)</f>
        <v>25</v>
      </c>
      <c r="F106" s="31" t="n">
        <f aca="false">MAX(F$2:F$58)</f>
        <v>25.75</v>
      </c>
      <c r="G106" s="31" t="n">
        <f aca="false">MAX(G$2:G$58)</f>
        <v>25.8438356164384</v>
      </c>
    </row>
    <row r="107" customFormat="false" ht="15" hidden="false" customHeight="false" outlineLevel="0" collapsed="false">
      <c r="D107" s="30" t="s">
        <v>158</v>
      </c>
      <c r="E107" s="31" t="n">
        <f aca="false">MODE(E$2:E$58)</f>
        <v>20</v>
      </c>
      <c r="F107" s="31" t="n">
        <f aca="false">MODE(F$2:F$58)</f>
        <v>20.25</v>
      </c>
      <c r="G107" s="31" t="n">
        <f aca="false">MODE(G$2:G$58)</f>
        <v>20.1178082191781</v>
      </c>
    </row>
    <row r="108" customFormat="false" ht="15" hidden="false" customHeight="false" outlineLevel="0" collapsed="false">
      <c r="D108" s="30" t="s">
        <v>159</v>
      </c>
      <c r="E108" s="31" t="n">
        <f aca="false">MEDIAN(E$2:E$58)</f>
        <v>21</v>
      </c>
      <c r="F108" s="31" t="n">
        <f aca="false">MEDIAN(F$2:F$58)</f>
        <v>21.0833333333333</v>
      </c>
      <c r="G108" s="31" t="n">
        <f aca="false">MEDIAN(G$2:G$58)</f>
        <v>21.1315068493151</v>
      </c>
    </row>
    <row r="109" customFormat="false" ht="15" hidden="false" customHeight="false" outlineLevel="0" collapsed="false">
      <c r="D109" s="37" t="s">
        <v>160</v>
      </c>
      <c r="E109" s="38" t="n">
        <f aca="false">AVERAGE(E$2:E$58)</f>
        <v>21</v>
      </c>
      <c r="F109" s="38" t="n">
        <f aca="false">AVERAGE(F$2:F$58)</f>
        <v>21.4415204678363</v>
      </c>
      <c r="G109" s="38" t="n">
        <f aca="false">AVERAGE(G$2:G$58)</f>
        <v>21.4998798365777</v>
      </c>
    </row>
    <row r="110" customFormat="false" ht="15" hidden="false" customHeight="false" outlineLevel="0" collapsed="false">
      <c r="D110" s="30" t="s">
        <v>161</v>
      </c>
      <c r="E110" s="31" t="n">
        <f aca="false">_xlfn.VAR.P(E$2:E$71)</f>
        <v>107.1598183391</v>
      </c>
      <c r="F110" s="31" t="n">
        <f aca="false">_xlfn.VAR.P(F$2:F$71)</f>
        <v>107.449730872741</v>
      </c>
      <c r="G110" s="31" t="n">
        <f aca="false">_xlfn.VAR.P(G$2:G$71)</f>
        <v>107.703016755288</v>
      </c>
    </row>
    <row r="111" customFormat="false" ht="15" hidden="false" customHeight="false" outlineLevel="0" collapsed="false">
      <c r="D111" s="37" t="s">
        <v>154</v>
      </c>
      <c r="E111" s="38" t="n">
        <f aca="false">_xlfn.STDEV.P(E$2:E$58)</f>
        <v>1.18469775551818</v>
      </c>
      <c r="F111" s="38" t="n">
        <f aca="false">_xlfn.STDEV.P(F$2:F$58)</f>
        <v>1.19105307806422</v>
      </c>
      <c r="G111" s="38" t="n">
        <f aca="false">_xlfn.STDEV.P(G$2:G$58)</f>
        <v>1.19482191839516</v>
      </c>
    </row>
    <row r="112" customFormat="false" ht="15" hidden="false" customHeight="false" outlineLevel="0" collapsed="false">
      <c r="D112" s="30" t="s">
        <v>162</v>
      </c>
      <c r="E112" s="31" t="n">
        <f aca="false">SKEW(E$2:E$58)</f>
        <v>1.17056343712358</v>
      </c>
      <c r="F112" s="31" t="n">
        <f aca="false">SKEW(F$2:F$58)</f>
        <v>1.21304003510468</v>
      </c>
      <c r="G112" s="31" t="n">
        <f aca="false">SKEW(G$2:G$58)</f>
        <v>1.22239542250223</v>
      </c>
    </row>
    <row r="113" customFormat="false" ht="15" hidden="false" customHeight="false" outlineLevel="0" collapsed="false">
      <c r="D113" s="30" t="s">
        <v>163</v>
      </c>
      <c r="E113" s="31" t="n">
        <f aca="false">KURT(E$2:E$58)</f>
        <v>0.884121212121216</v>
      </c>
      <c r="F113" s="31" t="n">
        <f aca="false">KURT(F$2:F$58)</f>
        <v>1.51910143466369</v>
      </c>
      <c r="G113" s="31" t="n">
        <f aca="false">KURT(G$2:G$58)</f>
        <v>1.57745263972078</v>
      </c>
    </row>
  </sheetData>
  <conditionalFormatting sqref="D2:D52,D58:D64,C70,A2:C69,D66:D68,A71:D90,A93:D94,A91:C92,A104:D104,A95:C103,A114:D1024,A105:C113">
    <cfRule type="expression" priority="2" aboveAverage="0" equalAverage="0" bottom="0" percent="0" rank="0" text="" dxfId="0">
      <formula>$S2&lt;&gt;0</formula>
    </cfRule>
  </conditionalFormatting>
  <conditionalFormatting sqref="A1">
    <cfRule type="expression" priority="3" aboveAverage="0" equalAverage="0" bottom="0" percent="0" rank="0" text="" dxfId="1">
      <formula>$S1&lt;&gt;0</formula>
    </cfRule>
  </conditionalFormatting>
  <conditionalFormatting sqref="B1:D1">
    <cfRule type="expression" priority="4" aboveAverage="0" equalAverage="0" bottom="0" percent="0" rank="0" text="" dxfId="2">
      <formula>$S1&lt;&gt;0</formula>
    </cfRule>
  </conditionalFormatting>
  <conditionalFormatting sqref="D91">
    <cfRule type="expression" priority="5" aboveAverage="0" equalAverage="0" bottom="0" percent="0" rank="0" text="" dxfId="3">
      <formula>$S91&lt;&gt;0</formula>
    </cfRule>
  </conditionalFormatting>
  <conditionalFormatting sqref="D92">
    <cfRule type="expression" priority="6" aboveAverage="0" equalAverage="0" bottom="0" percent="0" rank="0" text="" dxfId="4">
      <formula>$S92&lt;&gt;0</formula>
    </cfRule>
  </conditionalFormatting>
  <conditionalFormatting sqref="D95:D101">
    <cfRule type="expression" priority="7" aboveAverage="0" equalAverage="0" bottom="0" percent="0" rank="0" text="" dxfId="5">
      <formula>$S95&lt;&gt;0</formula>
    </cfRule>
  </conditionalFormatting>
  <conditionalFormatting sqref="D102">
    <cfRule type="expression" priority="8" aboveAverage="0" equalAverage="0" bottom="0" percent="0" rank="0" text="" dxfId="6">
      <formula>$S102&lt;&gt;0</formula>
    </cfRule>
  </conditionalFormatting>
  <conditionalFormatting sqref="D103">
    <cfRule type="expression" priority="9" aboveAverage="0" equalAverage="0" bottom="0" percent="0" rank="0" text="" dxfId="7">
      <formula>$S103&lt;&gt;0</formula>
    </cfRule>
  </conditionalFormatting>
  <conditionalFormatting sqref="D105:D111">
    <cfRule type="expression" priority="10" aboveAverage="0" equalAverage="0" bottom="0" percent="0" rank="0" text="" dxfId="8">
      <formula>$S105&lt;&gt;0</formula>
    </cfRule>
  </conditionalFormatting>
  <conditionalFormatting sqref="D112">
    <cfRule type="expression" priority="11" aboveAverage="0" equalAverage="0" bottom="0" percent="0" rank="0" text="" dxfId="9">
      <formula>$S112&lt;&gt;0</formula>
    </cfRule>
  </conditionalFormatting>
  <conditionalFormatting sqref="D113">
    <cfRule type="expression" priority="12" aboveAverage="0" equalAverage="0" bottom="0" percent="0" rank="0" text="" dxfId="10">
      <formula>$S113&lt;&gt;0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I131" activeCellId="0" sqref="I131"/>
    </sheetView>
  </sheetViews>
  <sheetFormatPr defaultRowHeight="15"/>
  <cols>
    <col collapsed="false" hidden="false" max="1" min="1" style="0" width="8.68367346938776"/>
    <col collapsed="false" hidden="false" max="2" min="2" style="0" width="7.95408163265306"/>
    <col collapsed="false" hidden="false" max="3" min="3" style="0" width="28.0255102040816"/>
    <col collapsed="false" hidden="false" max="4" min="4" style="0" width="15.7857142857143"/>
    <col collapsed="false" hidden="false" max="5" min="5" style="0" width="18.4744897959184"/>
    <col collapsed="false" hidden="false" max="6" min="6" style="0" width="11.7551020408163"/>
    <col collapsed="false" hidden="false" max="7" min="7" style="0" width="12.9591836734694"/>
    <col collapsed="false" hidden="false" max="8" min="8" style="0" width="30.2908163265306"/>
    <col collapsed="false" hidden="false" max="1025" min="9" style="0" width="11.7551020408163"/>
  </cols>
  <sheetData>
    <row r="1" customFormat="false" ht="19.7" hidden="false" customHeight="false" outlineLevel="0" collapsed="false">
      <c r="A1" s="41" t="s">
        <v>164</v>
      </c>
      <c r="B1" s="41"/>
      <c r="C1" s="41"/>
      <c r="D1" s="42"/>
    </row>
    <row r="2" customFormat="false" ht="13.8" hidden="false" customHeight="false" outlineLevel="0" collapsed="false">
      <c r="A2" s="43" t="s">
        <v>165</v>
      </c>
      <c r="B2" s="43" t="s">
        <v>166</v>
      </c>
      <c r="D2" s="44" t="s">
        <v>167</v>
      </c>
      <c r="E2" s="44" t="s">
        <v>168</v>
      </c>
    </row>
    <row r="3" customFormat="false" ht="13.8" hidden="false" customHeight="false" outlineLevel="0" collapsed="false">
      <c r="A3" s="0" t="n">
        <v>43</v>
      </c>
      <c r="B3" s="0" t="n">
        <v>1</v>
      </c>
      <c r="C3" s="0" t="str">
        <f aca="false">REPT("*", B3)</f>
        <v>*</v>
      </c>
      <c r="D3" s="0" t="n">
        <f aca="false">A3*B3</f>
        <v>43</v>
      </c>
      <c r="E3" s="0" t="n">
        <f aca="false">A3*A3*B3</f>
        <v>1849</v>
      </c>
    </row>
    <row r="4" customFormat="false" ht="13.8" hidden="false" customHeight="false" outlineLevel="0" collapsed="false">
      <c r="A4" s="0" t="n">
        <v>44</v>
      </c>
      <c r="B4" s="0" t="n">
        <v>10</v>
      </c>
      <c r="C4" s="0" t="str">
        <f aca="false">REPT("*", B4)</f>
        <v>**********</v>
      </c>
      <c r="D4" s="0" t="n">
        <f aca="false">A4*B4</f>
        <v>440</v>
      </c>
      <c r="E4" s="0" t="n">
        <f aca="false">A4*A4*B4</f>
        <v>19360</v>
      </c>
    </row>
    <row r="5" customFormat="false" ht="13.8" hidden="false" customHeight="false" outlineLevel="0" collapsed="false">
      <c r="A5" s="0" t="n">
        <v>45</v>
      </c>
      <c r="B5" s="0" t="n">
        <v>15</v>
      </c>
      <c r="C5" s="0" t="str">
        <f aca="false">REPT("*", B5)</f>
        <v>***************</v>
      </c>
      <c r="D5" s="0" t="n">
        <f aca="false">A5*B5</f>
        <v>675</v>
      </c>
      <c r="E5" s="0" t="n">
        <f aca="false">A5*A5*B5</f>
        <v>30375</v>
      </c>
    </row>
    <row r="6" customFormat="false" ht="13.8" hidden="false" customHeight="false" outlineLevel="0" collapsed="false">
      <c r="A6" s="0" t="n">
        <v>46</v>
      </c>
      <c r="B6" s="0" t="n">
        <v>22</v>
      </c>
      <c r="C6" s="0" t="str">
        <f aca="false">REPT("*", B6)</f>
        <v>**********************</v>
      </c>
      <c r="D6" s="0" t="n">
        <f aca="false">A6*B6</f>
        <v>1012</v>
      </c>
      <c r="E6" s="0" t="n">
        <f aca="false">A6*A6*B6</f>
        <v>46552</v>
      </c>
    </row>
    <row r="7" customFormat="false" ht="13.8" hidden="false" customHeight="false" outlineLevel="0" collapsed="false">
      <c r="A7" s="0" t="n">
        <v>47</v>
      </c>
      <c r="B7" s="0" t="n">
        <v>0</v>
      </c>
      <c r="C7" s="0" t="str">
        <f aca="false">REPT("*", B7)</f>
        <v/>
      </c>
      <c r="D7" s="0" t="n">
        <f aca="false">A7*B7</f>
        <v>0</v>
      </c>
      <c r="E7" s="0" t="n">
        <f aca="false">A7*A7*B7</f>
        <v>0</v>
      </c>
    </row>
    <row r="9" customFormat="false" ht="13.8" hidden="false" customHeight="false" outlineLevel="0" collapsed="false">
      <c r="A9" s="43" t="s">
        <v>169</v>
      </c>
      <c r="B9" s="0" t="n">
        <f aca="false">SUM(B3:B7)</f>
        <v>48</v>
      </c>
    </row>
    <row r="11" customFormat="false" ht="13.8" hidden="false" customHeight="false" outlineLevel="0" collapsed="false">
      <c r="A11" s="37"/>
      <c r="B11" s="38"/>
      <c r="C11" s="45" t="s">
        <v>170</v>
      </c>
      <c r="D11" s="0" t="n">
        <f aca="false">B9</f>
        <v>48</v>
      </c>
    </row>
    <row r="12" customFormat="false" ht="13.8" hidden="false" customHeight="false" outlineLevel="0" collapsed="false">
      <c r="A12" s="30"/>
      <c r="B12" s="31"/>
      <c r="C12" s="45" t="s">
        <v>149</v>
      </c>
      <c r="D12" s="0" t="n">
        <f aca="false">SUM(D3:D7)</f>
        <v>2170</v>
      </c>
    </row>
    <row r="13" customFormat="false" ht="13.8" hidden="false" customHeight="false" outlineLevel="0" collapsed="false">
      <c r="A13" s="37"/>
      <c r="B13" s="38"/>
      <c r="C13" s="45" t="s">
        <v>171</v>
      </c>
      <c r="D13" s="0" t="n">
        <f aca="false">D12/D11</f>
        <v>45.2083333333333</v>
      </c>
    </row>
    <row r="14" customFormat="false" ht="13.8" hidden="false" customHeight="false" outlineLevel="0" collapsed="false">
      <c r="C14" s="45" t="s">
        <v>172</v>
      </c>
      <c r="D14" s="0" t="n">
        <f aca="false">SUM(E3:E7)</f>
        <v>98136</v>
      </c>
    </row>
    <row r="15" customFormat="false" ht="13.8" hidden="false" customHeight="false" outlineLevel="0" collapsed="false">
      <c r="C15" s="45" t="s">
        <v>154</v>
      </c>
      <c r="D15" s="0" t="n">
        <f aca="false">SQRT(D14/D11 - D13*D13)</f>
        <v>0.840593375076169</v>
      </c>
    </row>
    <row r="17" customFormat="false" ht="19.7" hidden="false" customHeight="false" outlineLevel="0" collapsed="false">
      <c r="A17" s="41" t="s">
        <v>173</v>
      </c>
    </row>
    <row r="18" customFormat="false" ht="13.8" hidden="false" customHeight="false" outlineLevel="0" collapsed="false">
      <c r="A18" s="43" t="s">
        <v>165</v>
      </c>
      <c r="B18" s="43" t="s">
        <v>166</v>
      </c>
      <c r="D18" s="44" t="s">
        <v>167</v>
      </c>
      <c r="E18" s="44" t="s">
        <v>168</v>
      </c>
    </row>
    <row r="19" customFormat="false" ht="13.8" hidden="false" customHeight="false" outlineLevel="0" collapsed="false">
      <c r="A19" s="46" t="n">
        <v>43</v>
      </c>
      <c r="B19" s="42" t="n">
        <v>0</v>
      </c>
      <c r="C19" s="0" t="str">
        <f aca="false">REPT("*", B19)</f>
        <v/>
      </c>
      <c r="D19" s="0" t="n">
        <f aca="false">A19*B19</f>
        <v>0</v>
      </c>
      <c r="E19" s="0" t="n">
        <f aca="false">A19*A19*B19</f>
        <v>0</v>
      </c>
    </row>
    <row r="20" customFormat="false" ht="13.8" hidden="false" customHeight="false" outlineLevel="0" collapsed="false">
      <c r="A20" s="46" t="n">
        <v>43.2</v>
      </c>
      <c r="B20" s="0" t="n">
        <v>0</v>
      </c>
      <c r="C20" s="0" t="str">
        <f aca="false">REPT("*", B20)</f>
        <v/>
      </c>
      <c r="D20" s="0" t="n">
        <f aca="false">A20*B20</f>
        <v>0</v>
      </c>
      <c r="E20" s="0" t="n">
        <f aca="false">A20*A20*B20</f>
        <v>0</v>
      </c>
    </row>
    <row r="21" customFormat="false" ht="13.8" hidden="false" customHeight="false" outlineLevel="0" collapsed="false">
      <c r="A21" s="46" t="n">
        <v>43.4</v>
      </c>
      <c r="B21" s="0" t="n">
        <v>0</v>
      </c>
      <c r="C21" s="0" t="str">
        <f aca="false">REPT("*", B21)</f>
        <v/>
      </c>
      <c r="D21" s="0" t="n">
        <f aca="false">A21*B21</f>
        <v>0</v>
      </c>
      <c r="E21" s="0" t="n">
        <f aca="false">A21*A21*B21</f>
        <v>0</v>
      </c>
    </row>
    <row r="22" customFormat="false" ht="13.8" hidden="false" customHeight="false" outlineLevel="0" collapsed="false">
      <c r="A22" s="46" t="n">
        <v>43.6</v>
      </c>
      <c r="B22" s="0" t="n">
        <v>1</v>
      </c>
      <c r="C22" s="0" t="str">
        <f aca="false">REPT("*", B22)</f>
        <v>*</v>
      </c>
      <c r="D22" s="0" t="n">
        <f aca="false">A22*B22</f>
        <v>43.6</v>
      </c>
      <c r="E22" s="0" t="n">
        <f aca="false">A22*A22*B22</f>
        <v>1900.96</v>
      </c>
    </row>
    <row r="23" customFormat="false" ht="13.8" hidden="false" customHeight="false" outlineLevel="0" collapsed="false">
      <c r="A23" s="46" t="n">
        <v>43.8</v>
      </c>
      <c r="B23" s="0" t="n">
        <v>3</v>
      </c>
      <c r="C23" s="0" t="str">
        <f aca="false">REPT("*", B23)</f>
        <v>***</v>
      </c>
      <c r="D23" s="0" t="n">
        <f aca="false">A23*B23</f>
        <v>131.4</v>
      </c>
      <c r="E23" s="0" t="n">
        <f aca="false">A23*A23*B23</f>
        <v>5755.32</v>
      </c>
    </row>
    <row r="24" customFormat="false" ht="13.8" hidden="false" customHeight="false" outlineLevel="0" collapsed="false">
      <c r="A24" s="46" t="n">
        <v>44</v>
      </c>
      <c r="B24" s="0" t="n">
        <v>2</v>
      </c>
      <c r="C24" s="0" t="str">
        <f aca="false">REPT("*", B24)</f>
        <v>**</v>
      </c>
      <c r="D24" s="0" t="n">
        <f aca="false">A24*B24</f>
        <v>88</v>
      </c>
      <c r="E24" s="0" t="n">
        <f aca="false">A24*A24*B24</f>
        <v>3872</v>
      </c>
    </row>
    <row r="25" customFormat="false" ht="13.8" hidden="false" customHeight="false" outlineLevel="0" collapsed="false">
      <c r="A25" s="46" t="n">
        <v>44.2</v>
      </c>
      <c r="B25" s="0" t="n">
        <v>2</v>
      </c>
      <c r="C25" s="0" t="str">
        <f aca="false">REPT("*", B25)</f>
        <v>**</v>
      </c>
      <c r="D25" s="0" t="n">
        <f aca="false">A25*B25</f>
        <v>88.4</v>
      </c>
      <c r="E25" s="0" t="n">
        <f aca="false">A25*A25*B25</f>
        <v>3907.28</v>
      </c>
    </row>
    <row r="26" customFormat="false" ht="13.8" hidden="false" customHeight="false" outlineLevel="0" collapsed="false">
      <c r="A26" s="46" t="n">
        <v>44.4</v>
      </c>
      <c r="B26" s="0" t="n">
        <v>2</v>
      </c>
      <c r="C26" s="0" t="str">
        <f aca="false">REPT("*", B26)</f>
        <v>**</v>
      </c>
      <c r="D26" s="0" t="n">
        <f aca="false">A26*B26</f>
        <v>88.8</v>
      </c>
      <c r="E26" s="0" t="n">
        <f aca="false">A26*A26*B26</f>
        <v>3942.72</v>
      </c>
    </row>
    <row r="27" customFormat="false" ht="13.8" hidden="false" customHeight="false" outlineLevel="0" collapsed="false">
      <c r="A27" s="46" t="n">
        <v>44.6</v>
      </c>
      <c r="B27" s="0" t="n">
        <v>2</v>
      </c>
      <c r="C27" s="0" t="str">
        <f aca="false">REPT("*", B27)</f>
        <v>**</v>
      </c>
      <c r="D27" s="0" t="n">
        <f aca="false">A27*B27</f>
        <v>89.2</v>
      </c>
      <c r="E27" s="0" t="n">
        <f aca="false">A27*A27*B27</f>
        <v>3978.32</v>
      </c>
    </row>
    <row r="28" customFormat="false" ht="13.8" hidden="false" customHeight="false" outlineLevel="0" collapsed="false">
      <c r="A28" s="46" t="n">
        <v>44.8</v>
      </c>
      <c r="B28" s="0" t="n">
        <v>1</v>
      </c>
      <c r="C28" s="0" t="str">
        <f aca="false">REPT("*", B28)</f>
        <v>*</v>
      </c>
      <c r="D28" s="0" t="n">
        <f aca="false">A28*B28</f>
        <v>44.8</v>
      </c>
      <c r="E28" s="0" t="n">
        <f aca="false">A28*A28*B28</f>
        <v>2007.04</v>
      </c>
    </row>
    <row r="29" customFormat="false" ht="13.8" hidden="false" customHeight="false" outlineLevel="0" collapsed="false">
      <c r="A29" s="46" t="n">
        <v>45</v>
      </c>
      <c r="B29" s="0" t="n">
        <v>0</v>
      </c>
      <c r="C29" s="0" t="str">
        <f aca="false">REPT("*", B29)</f>
        <v/>
      </c>
      <c r="D29" s="0" t="n">
        <f aca="false">A29*B29</f>
        <v>0</v>
      </c>
      <c r="E29" s="0" t="n">
        <f aca="false">A29*A29*B29</f>
        <v>0</v>
      </c>
    </row>
    <row r="30" customFormat="false" ht="13.8" hidden="false" customHeight="false" outlineLevel="0" collapsed="false">
      <c r="A30" s="46" t="n">
        <v>45.2</v>
      </c>
      <c r="B30" s="0" t="n">
        <v>5</v>
      </c>
      <c r="C30" s="0" t="str">
        <f aca="false">REPT("*", B30)</f>
        <v>*****</v>
      </c>
      <c r="D30" s="0" t="n">
        <f aca="false">A30*B30</f>
        <v>226</v>
      </c>
      <c r="E30" s="0" t="n">
        <f aca="false">A30*A30*B30</f>
        <v>10215.2</v>
      </c>
    </row>
    <row r="31" customFormat="false" ht="13.8" hidden="false" customHeight="false" outlineLevel="0" collapsed="false">
      <c r="A31" s="46" t="n">
        <v>45.4</v>
      </c>
      <c r="B31" s="0" t="n">
        <v>6</v>
      </c>
      <c r="C31" s="0" t="str">
        <f aca="false">REPT("*", B31)</f>
        <v>******</v>
      </c>
      <c r="D31" s="0" t="n">
        <f aca="false">A31*B31</f>
        <v>272.4</v>
      </c>
      <c r="E31" s="0" t="n">
        <f aca="false">A31*A31*B31</f>
        <v>12366.96</v>
      </c>
    </row>
    <row r="32" customFormat="false" ht="13.8" hidden="false" customHeight="false" outlineLevel="0" collapsed="false">
      <c r="A32" s="46" t="n">
        <v>45.6</v>
      </c>
      <c r="B32" s="0" t="n">
        <v>17</v>
      </c>
      <c r="C32" s="0" t="str">
        <f aca="false">REPT("*", B32)</f>
        <v>*****************</v>
      </c>
      <c r="D32" s="0" t="n">
        <f aca="false">A32*B32</f>
        <v>775.2</v>
      </c>
      <c r="E32" s="0" t="n">
        <f aca="false">A32*A32*B32</f>
        <v>35349.12</v>
      </c>
    </row>
    <row r="33" customFormat="false" ht="13.8" hidden="false" customHeight="false" outlineLevel="0" collapsed="false">
      <c r="A33" s="46" t="n">
        <v>45.8</v>
      </c>
      <c r="B33" s="0" t="n">
        <v>10</v>
      </c>
      <c r="C33" s="0" t="str">
        <f aca="false">REPT("*", B33)</f>
        <v>**********</v>
      </c>
      <c r="D33" s="0" t="n">
        <f aca="false">A33*B33</f>
        <v>458</v>
      </c>
      <c r="E33" s="0" t="n">
        <f aca="false">A33*A33*B33</f>
        <v>20976.4</v>
      </c>
    </row>
    <row r="34" customFormat="false" ht="13.8" hidden="false" customHeight="false" outlineLevel="0" collapsed="false">
      <c r="A34" s="46" t="n">
        <v>46</v>
      </c>
      <c r="B34" s="0" t="n">
        <v>0</v>
      </c>
      <c r="C34" s="0" t="str">
        <f aca="false">REPT("*", B34)</f>
        <v/>
      </c>
      <c r="D34" s="0" t="n">
        <f aca="false">A34*B34</f>
        <v>0</v>
      </c>
      <c r="E34" s="0" t="n">
        <f aca="false">A34*A34*B34</f>
        <v>0</v>
      </c>
    </row>
    <row r="35" customFormat="false" ht="13.8" hidden="false" customHeight="false" outlineLevel="0" collapsed="false">
      <c r="A35" s="46" t="n">
        <v>46.2000000000001</v>
      </c>
      <c r="B35" s="0" t="n">
        <v>4</v>
      </c>
      <c r="C35" s="0" t="str">
        <f aca="false">REPT("*", B35)</f>
        <v>****</v>
      </c>
      <c r="D35" s="0" t="n">
        <f aca="false">A35*B35</f>
        <v>184.8</v>
      </c>
      <c r="E35" s="0" t="n">
        <f aca="false">A35*A35*B35</f>
        <v>8537.76000000004</v>
      </c>
    </row>
    <row r="36" customFormat="false" ht="13.8" hidden="false" customHeight="false" outlineLevel="0" collapsed="false">
      <c r="A36" s="46" t="n">
        <v>46.4</v>
      </c>
      <c r="B36" s="0" t="n">
        <v>1</v>
      </c>
      <c r="C36" s="0" t="str">
        <f aca="false">REPT("*", B36)</f>
        <v>*</v>
      </c>
      <c r="D36" s="0" t="n">
        <f aca="false">A36*B36</f>
        <v>46.4</v>
      </c>
      <c r="E36" s="0" t="n">
        <f aca="false">A36*A36*B36</f>
        <v>2152.96</v>
      </c>
    </row>
    <row r="37" customFormat="false" ht="13.8" hidden="false" customHeight="false" outlineLevel="0" collapsed="false">
      <c r="A37" s="46" t="n">
        <v>46.6000000000001</v>
      </c>
      <c r="B37" s="0" t="n">
        <v>0</v>
      </c>
      <c r="C37" s="0" t="str">
        <f aca="false">REPT("*", B37)</f>
        <v/>
      </c>
      <c r="D37" s="0" t="n">
        <f aca="false">A37*B37</f>
        <v>0</v>
      </c>
      <c r="E37" s="0" t="n">
        <f aca="false">A37*A37*B37</f>
        <v>0</v>
      </c>
    </row>
    <row r="38" customFormat="false" ht="13.8" hidden="false" customHeight="false" outlineLevel="0" collapsed="false">
      <c r="A38" s="46" t="n">
        <v>46.8</v>
      </c>
      <c r="B38" s="0" t="n">
        <v>0</v>
      </c>
      <c r="C38" s="0" t="str">
        <f aca="false">REPT("*", B38)</f>
        <v/>
      </c>
      <c r="D38" s="0" t="n">
        <f aca="false">A38*B38</f>
        <v>0</v>
      </c>
      <c r="E38" s="0" t="n">
        <f aca="false">A38*A38*B38</f>
        <v>0</v>
      </c>
    </row>
    <row r="39" customFormat="false" ht="13.8" hidden="false" customHeight="false" outlineLevel="0" collapsed="false">
      <c r="A39" s="46" t="n">
        <v>47.0000000000001</v>
      </c>
      <c r="B39" s="0" t="n">
        <v>0</v>
      </c>
      <c r="C39" s="0" t="str">
        <f aca="false">REPT("*", B39)</f>
        <v/>
      </c>
      <c r="D39" s="0" t="n">
        <f aca="false">A39*B39</f>
        <v>0</v>
      </c>
      <c r="E39" s="0" t="n">
        <f aca="false">A39*A39*B39</f>
        <v>0</v>
      </c>
    </row>
    <row r="40" customFormat="false" ht="13.8" hidden="false" customHeight="false" outlineLevel="0" collapsed="false">
      <c r="A40" s="46"/>
    </row>
    <row r="41" customFormat="false" ht="13.8" hidden="false" customHeight="false" outlineLevel="0" collapsed="false">
      <c r="A41" s="46"/>
      <c r="B41" s="0" t="n">
        <f aca="false">SUM(B19:B39)</f>
        <v>56</v>
      </c>
    </row>
    <row r="43" customFormat="false" ht="13.8" hidden="false" customHeight="false" outlineLevel="0" collapsed="false">
      <c r="C43" s="0" t="s">
        <v>170</v>
      </c>
      <c r="D43" s="0" t="n">
        <v>56</v>
      </c>
    </row>
    <row r="44" customFormat="false" ht="13.8" hidden="false" customHeight="false" outlineLevel="0" collapsed="false">
      <c r="C44" s="0" t="s">
        <v>149</v>
      </c>
      <c r="D44" s="0" t="n">
        <f aca="false">SUM(D19:D39)</f>
        <v>2537</v>
      </c>
    </row>
    <row r="45" customFormat="false" ht="13.8" hidden="false" customHeight="false" outlineLevel="0" collapsed="false">
      <c r="C45" s="0" t="s">
        <v>171</v>
      </c>
      <c r="D45" s="0" t="n">
        <f aca="false">D44/D43</f>
        <v>45.3035714285714</v>
      </c>
    </row>
    <row r="46" customFormat="false" ht="13.8" hidden="false" customHeight="false" outlineLevel="0" collapsed="false">
      <c r="C46" s="0" t="s">
        <v>172</v>
      </c>
      <c r="D46" s="0" t="n">
        <f aca="false">SUM(E19:E39)</f>
        <v>114962.04</v>
      </c>
    </row>
    <row r="47" customFormat="false" ht="13.8" hidden="false" customHeight="false" outlineLevel="0" collapsed="false">
      <c r="C47" s="0" t="s">
        <v>154</v>
      </c>
      <c r="D47" s="42" t="n">
        <f aca="false">SQRT(D46/D43 - D45*D45)</f>
        <v>0.692811117764747</v>
      </c>
    </row>
    <row r="49" customFormat="false" ht="19.7" hidden="false" customHeight="false" outlineLevel="0" collapsed="false">
      <c r="A49" s="41" t="s">
        <v>174</v>
      </c>
      <c r="D49" s="0" t="s">
        <v>175</v>
      </c>
    </row>
    <row r="50" customFormat="false" ht="13.8" hidden="false" customHeight="false" outlineLevel="0" collapsed="false">
      <c r="A50" s="43" t="s">
        <v>165</v>
      </c>
      <c r="B50" s="43" t="s">
        <v>166</v>
      </c>
    </row>
    <row r="51" customFormat="false" ht="13.8" hidden="false" customHeight="false" outlineLevel="0" collapsed="false">
      <c r="A51" s="0" t="n">
        <v>43</v>
      </c>
      <c r="B51" s="0" t="n">
        <v>0</v>
      </c>
      <c r="C51" s="0" t="str">
        <f aca="false">REPT("*", B51)</f>
        <v/>
      </c>
      <c r="D51" s="0" t="n">
        <f aca="false">A51*B51</f>
        <v>0</v>
      </c>
      <c r="E51" s="0" t="n">
        <f aca="false">A51*A51*B51</f>
        <v>0</v>
      </c>
    </row>
    <row r="52" customFormat="false" ht="13.8" hidden="false" customHeight="false" outlineLevel="0" collapsed="false">
      <c r="A52" s="0" t="n">
        <v>44</v>
      </c>
      <c r="B52" s="0" t="n">
        <v>0</v>
      </c>
      <c r="C52" s="0" t="str">
        <f aca="false">REPT("*", B52)</f>
        <v/>
      </c>
      <c r="D52" s="0" t="n">
        <f aca="false">A52*B52</f>
        <v>0</v>
      </c>
      <c r="E52" s="0" t="n">
        <f aca="false">A52*A52*B52</f>
        <v>0</v>
      </c>
    </row>
    <row r="53" customFormat="false" ht="13.8" hidden="false" customHeight="false" outlineLevel="0" collapsed="false">
      <c r="A53" s="0" t="n">
        <v>45</v>
      </c>
      <c r="B53" s="0" t="n">
        <v>22</v>
      </c>
      <c r="C53" s="0" t="str">
        <f aca="false">REPT("*", B53)</f>
        <v>**********************</v>
      </c>
      <c r="D53" s="0" t="n">
        <f aca="false">A53*B53</f>
        <v>990</v>
      </c>
      <c r="E53" s="0" t="n">
        <f aca="false">A53*A53*B53</f>
        <v>44550</v>
      </c>
    </row>
    <row r="54" customFormat="false" ht="13.8" hidden="false" customHeight="false" outlineLevel="0" collapsed="false">
      <c r="A54" s="0" t="n">
        <v>46</v>
      </c>
      <c r="B54" s="0" t="n">
        <v>28</v>
      </c>
      <c r="C54" s="0" t="str">
        <f aca="false">REPT("*", B54)</f>
        <v>****************************</v>
      </c>
      <c r="D54" s="0" t="n">
        <f aca="false">A54*B54</f>
        <v>1288</v>
      </c>
      <c r="E54" s="0" t="n">
        <f aca="false">A54*A54*B54</f>
        <v>59248</v>
      </c>
    </row>
    <row r="55" customFormat="false" ht="13.8" hidden="false" customHeight="false" outlineLevel="0" collapsed="false">
      <c r="A55" s="0" t="n">
        <v>47</v>
      </c>
      <c r="B55" s="0" t="n">
        <v>0</v>
      </c>
      <c r="C55" s="0" t="str">
        <f aca="false">REPT("*", B55)</f>
        <v/>
      </c>
      <c r="D55" s="0" t="n">
        <f aca="false">A55*B55</f>
        <v>0</v>
      </c>
      <c r="E55" s="0" t="n">
        <f aca="false">A55*A55*B55</f>
        <v>0</v>
      </c>
    </row>
    <row r="56" customFormat="false" ht="13.8" hidden="false" customHeight="false" outlineLevel="0" collapsed="false"/>
    <row r="57" customFormat="false" ht="13.8" hidden="false" customHeight="false" outlineLevel="0" collapsed="false">
      <c r="B57" s="0" t="n">
        <f aca="false">SUM(B51:B55)</f>
        <v>50</v>
      </c>
    </row>
    <row r="58" customFormat="false" ht="13.8" hidden="false" customHeight="false" outlineLevel="0" collapsed="false"/>
    <row r="59" customFormat="false" ht="13.8" hidden="false" customHeight="false" outlineLevel="0" collapsed="false">
      <c r="A59" s="37"/>
      <c r="B59" s="38"/>
      <c r="C59" s="0" t="s">
        <v>170</v>
      </c>
      <c r="D59" s="0" t="n">
        <f aca="false">B57</f>
        <v>50</v>
      </c>
    </row>
    <row r="60" customFormat="false" ht="13.8" hidden="false" customHeight="false" outlineLevel="0" collapsed="false">
      <c r="A60" s="30"/>
      <c r="B60" s="31"/>
      <c r="C60" s="0" t="s">
        <v>149</v>
      </c>
      <c r="D60" s="0" t="n">
        <f aca="false">SUM(D51:D55)</f>
        <v>2278</v>
      </c>
    </row>
    <row r="61" customFormat="false" ht="13.8" hidden="false" customHeight="false" outlineLevel="0" collapsed="false">
      <c r="A61" s="37"/>
      <c r="B61" s="38"/>
      <c r="C61" s="0" t="s">
        <v>171</v>
      </c>
      <c r="D61" s="0" t="n">
        <f aca="false">D60/D59</f>
        <v>45.56</v>
      </c>
    </row>
    <row r="62" customFormat="false" ht="13.8" hidden="false" customHeight="false" outlineLevel="0" collapsed="false">
      <c r="C62" s="0" t="s">
        <v>172</v>
      </c>
      <c r="D62" s="0" t="n">
        <f aca="false">SUM(E51:E55)</f>
        <v>103798</v>
      </c>
    </row>
    <row r="63" customFormat="false" ht="13.8" hidden="false" customHeight="false" outlineLevel="0" collapsed="false">
      <c r="C63" s="0" t="s">
        <v>154</v>
      </c>
      <c r="D63" s="0" t="n">
        <f aca="false">SQRT(D62/D59 - D61*D61)</f>
        <v>0.496386945839628</v>
      </c>
    </row>
    <row r="65" customFormat="false" ht="19.7" hidden="false" customHeight="false" outlineLevel="0" collapsed="false">
      <c r="A65" s="41" t="s">
        <v>176</v>
      </c>
    </row>
    <row r="66" customFormat="false" ht="13.8" hidden="false" customHeight="false" outlineLevel="0" collapsed="false">
      <c r="A66" s="34" t="s">
        <v>177</v>
      </c>
      <c r="B66" s="34"/>
      <c r="C66" s="34"/>
      <c r="D66" s="34" t="s">
        <v>178</v>
      </c>
      <c r="E66" s="34" t="s">
        <v>179</v>
      </c>
      <c r="F66" s="34" t="s">
        <v>180</v>
      </c>
    </row>
    <row r="67" customFormat="false" ht="13.8" hidden="false" customHeight="false" outlineLevel="0" collapsed="false">
      <c r="A67" s="0" t="n">
        <v>55</v>
      </c>
      <c r="B67" s="46" t="n">
        <v>46.2000000000001</v>
      </c>
      <c r="D67" s="0" t="n">
        <f aca="true">RAND()</f>
        <v>0.558909958914326</v>
      </c>
      <c r="E67" s="0" t="n">
        <f aca="false">B67+B68</f>
        <v>89.8000000000001</v>
      </c>
      <c r="F67" s="0" t="n">
        <f aca="false">E67*E67</f>
        <v>8064.04000000002</v>
      </c>
    </row>
    <row r="68" customFormat="false" ht="13.8" hidden="false" customHeight="false" outlineLevel="0" collapsed="false">
      <c r="A68" s="0" t="n">
        <v>1</v>
      </c>
      <c r="B68" s="46" t="n">
        <v>43.6</v>
      </c>
      <c r="C68" s="0" t="n">
        <v>1</v>
      </c>
      <c r="D68" s="0" t="n">
        <f aca="true">RAND()</f>
        <v>0.000251958581478459</v>
      </c>
    </row>
    <row r="69" customFormat="false" ht="13.8" hidden="false" customHeight="false" outlineLevel="0" collapsed="false">
      <c r="A69" s="0" t="n">
        <v>18</v>
      </c>
      <c r="B69" s="46" t="n">
        <v>45.2</v>
      </c>
      <c r="C69" s="0" t="n">
        <v>5</v>
      </c>
      <c r="D69" s="0" t="n">
        <f aca="true">RAND()</f>
        <v>0.166404878951291</v>
      </c>
      <c r="E69" s="0" t="n">
        <f aca="false">B69+B70</f>
        <v>90.6</v>
      </c>
      <c r="F69" s="0" t="n">
        <f aca="false">E69*E69</f>
        <v>8208.36</v>
      </c>
    </row>
    <row r="70" customFormat="false" ht="13.8" hidden="false" customHeight="false" outlineLevel="0" collapsed="false">
      <c r="A70" s="0" t="n">
        <v>20</v>
      </c>
      <c r="B70" s="46" t="n">
        <v>45.4</v>
      </c>
      <c r="D70" s="0" t="n">
        <f aca="true">RAND()</f>
        <v>0.379409615099683</v>
      </c>
    </row>
    <row r="71" customFormat="false" ht="13.8" hidden="false" customHeight="false" outlineLevel="0" collapsed="false">
      <c r="A71" s="0" t="n">
        <v>26</v>
      </c>
      <c r="B71" s="46" t="n">
        <v>45.6</v>
      </c>
      <c r="D71" s="0" t="n">
        <f aca="true">RAND()</f>
        <v>0.681566607649442</v>
      </c>
      <c r="E71" s="0" t="n">
        <f aca="false">B71+B72</f>
        <v>91.2</v>
      </c>
      <c r="F71" s="0" t="n">
        <f aca="false">E71*E71</f>
        <v>8317.44</v>
      </c>
    </row>
    <row r="72" customFormat="false" ht="13.8" hidden="false" customHeight="false" outlineLevel="0" collapsed="false">
      <c r="A72" s="0" t="n">
        <v>33</v>
      </c>
      <c r="B72" s="46" t="n">
        <v>45.6</v>
      </c>
      <c r="D72" s="0" t="n">
        <f aca="true">RAND()</f>
        <v>0.953758345743301</v>
      </c>
    </row>
    <row r="73" customFormat="false" ht="13.8" hidden="false" customHeight="false" outlineLevel="0" collapsed="false">
      <c r="A73" s="0" t="n">
        <v>43</v>
      </c>
      <c r="B73" s="46" t="n">
        <v>45.8</v>
      </c>
      <c r="D73" s="0" t="n">
        <f aca="true">RAND()</f>
        <v>0.127354091618925</v>
      </c>
      <c r="E73" s="0" t="n">
        <f aca="false">B73+B74</f>
        <v>91</v>
      </c>
      <c r="F73" s="0" t="n">
        <f aca="false">E73*E73</f>
        <v>8281</v>
      </c>
    </row>
    <row r="74" customFormat="false" ht="13.8" hidden="false" customHeight="false" outlineLevel="0" collapsed="false">
      <c r="A74" s="0" t="n">
        <v>17</v>
      </c>
      <c r="B74" s="46" t="n">
        <v>45.2</v>
      </c>
      <c r="D74" s="0" t="n">
        <f aca="true">RAND()</f>
        <v>0.954187594319972</v>
      </c>
    </row>
    <row r="75" customFormat="false" ht="13.8" hidden="false" customHeight="false" outlineLevel="0" collapsed="false">
      <c r="A75" s="0" t="n">
        <v>39</v>
      </c>
      <c r="B75" s="46" t="n">
        <v>45.6</v>
      </c>
      <c r="D75" s="0" t="n">
        <f aca="true">RAND()</f>
        <v>0.660190193762847</v>
      </c>
      <c r="E75" s="0" t="n">
        <f aca="false">B75+B76</f>
        <v>91.2</v>
      </c>
      <c r="F75" s="0" t="n">
        <f aca="false">E75*E75</f>
        <v>8317.44</v>
      </c>
    </row>
    <row r="76" customFormat="false" ht="13.8" hidden="false" customHeight="false" outlineLevel="0" collapsed="false">
      <c r="A76" s="0" t="n">
        <v>27</v>
      </c>
      <c r="B76" s="46" t="n">
        <v>45.6</v>
      </c>
      <c r="D76" s="0" t="n">
        <f aca="true">RAND()</f>
        <v>0.635058246629797</v>
      </c>
    </row>
    <row r="77" customFormat="false" ht="13.8" hidden="false" customHeight="false" outlineLevel="0" collapsed="false">
      <c r="A77" s="0" t="n">
        <v>32</v>
      </c>
      <c r="B77" s="46" t="n">
        <v>45.6</v>
      </c>
      <c r="D77" s="0" t="n">
        <f aca="true">RAND()</f>
        <v>0.891866127400339</v>
      </c>
      <c r="E77" s="0" t="n">
        <f aca="false">B77+B78</f>
        <v>90.2</v>
      </c>
      <c r="F77" s="0" t="n">
        <f aca="false">E77*E77</f>
        <v>8136.04</v>
      </c>
    </row>
    <row r="78" customFormat="false" ht="13.8" hidden="false" customHeight="false" outlineLevel="0" collapsed="false">
      <c r="A78" s="0" t="n">
        <v>12</v>
      </c>
      <c r="B78" s="46" t="n">
        <v>44.6</v>
      </c>
      <c r="C78" s="0" t="n">
        <v>2</v>
      </c>
      <c r="D78" s="0" t="n">
        <f aca="true">RAND()</f>
        <v>0.989961713774921</v>
      </c>
    </row>
    <row r="79" customFormat="false" ht="13.8" hidden="false" customHeight="false" outlineLevel="0" collapsed="false">
      <c r="A79" s="0" t="n">
        <v>4</v>
      </c>
      <c r="B79" s="46" t="n">
        <v>43.8</v>
      </c>
      <c r="D79" s="0" t="n">
        <f aca="true">RAND()</f>
        <v>0.946725838795237</v>
      </c>
      <c r="E79" s="0" t="n">
        <f aca="false">B79+B80</f>
        <v>89</v>
      </c>
      <c r="F79" s="0" t="n">
        <f aca="false">E79*E79</f>
        <v>7921</v>
      </c>
    </row>
    <row r="80" customFormat="false" ht="13.8" hidden="false" customHeight="false" outlineLevel="0" collapsed="false">
      <c r="A80" s="0" t="n">
        <v>16</v>
      </c>
      <c r="B80" s="46" t="n">
        <v>45.2</v>
      </c>
      <c r="D80" s="0" t="n">
        <f aca="true">RAND()</f>
        <v>0.580355189935675</v>
      </c>
    </row>
    <row r="81" customFormat="false" ht="13.8" hidden="false" customHeight="false" outlineLevel="0" collapsed="false">
      <c r="A81" s="0" t="n">
        <v>42</v>
      </c>
      <c r="B81" s="46" t="n">
        <v>45.8</v>
      </c>
      <c r="D81" s="0" t="n">
        <f aca="true">RAND()</f>
        <v>0.301065912608035</v>
      </c>
      <c r="E81" s="0" t="n">
        <f aca="false">B81+B82</f>
        <v>91.6</v>
      </c>
      <c r="F81" s="0" t="n">
        <f aca="false">E81*E81</f>
        <v>8390.56</v>
      </c>
    </row>
    <row r="82" customFormat="false" ht="13.8" hidden="false" customHeight="false" outlineLevel="0" collapsed="false">
      <c r="A82" s="0" t="n">
        <v>50</v>
      </c>
      <c r="B82" s="46" t="n">
        <v>45.8</v>
      </c>
      <c r="D82" s="0" t="n">
        <f aca="true">RAND()</f>
        <v>0.381385601262188</v>
      </c>
    </row>
    <row r="83" customFormat="false" ht="13.8" hidden="false" customHeight="false" outlineLevel="0" collapsed="false">
      <c r="A83" s="0" t="n">
        <v>54</v>
      </c>
      <c r="B83" s="46" t="n">
        <v>46.2000000000001</v>
      </c>
      <c r="D83" s="0" t="n">
        <f aca="true">RAND()</f>
        <v>0.172992511300156</v>
      </c>
      <c r="E83" s="0" t="n">
        <f aca="false">B83+B84</f>
        <v>90.6000000000001</v>
      </c>
      <c r="F83" s="0" t="n">
        <f aca="false">E83*E83</f>
        <v>8208.36000000002</v>
      </c>
    </row>
    <row r="84" customFormat="false" ht="13.8" hidden="false" customHeight="false" outlineLevel="0" collapsed="false">
      <c r="A84" s="0" t="n">
        <v>10</v>
      </c>
      <c r="B84" s="46" t="n">
        <v>44.4</v>
      </c>
      <c r="C84" s="0" t="n">
        <v>2</v>
      </c>
      <c r="D84" s="0" t="n">
        <f aca="true">RAND()</f>
        <v>0.149116510616194</v>
      </c>
    </row>
    <row r="85" customFormat="false" ht="13.8" hidden="false" customHeight="false" outlineLevel="0" collapsed="false">
      <c r="A85" s="0" t="n">
        <v>22</v>
      </c>
      <c r="B85" s="46" t="n">
        <v>45.4</v>
      </c>
      <c r="D85" s="0" t="n">
        <f aca="true">RAND()</f>
        <v>0.172296107473025</v>
      </c>
      <c r="E85" s="0" t="n">
        <f aca="false">B85+B86</f>
        <v>91</v>
      </c>
      <c r="F85" s="0" t="n">
        <f aca="false">E85*E85</f>
        <v>8281</v>
      </c>
    </row>
    <row r="86" customFormat="false" ht="13.8" hidden="false" customHeight="false" outlineLevel="0" collapsed="false">
      <c r="A86" s="0" t="n">
        <v>30</v>
      </c>
      <c r="B86" s="46" t="n">
        <v>45.6</v>
      </c>
      <c r="D86" s="0" t="n">
        <f aca="true">RAND()</f>
        <v>0.863588770753211</v>
      </c>
    </row>
    <row r="87" customFormat="false" ht="13.8" hidden="false" customHeight="false" outlineLevel="0" collapsed="false">
      <c r="A87" s="0" t="n">
        <v>34</v>
      </c>
      <c r="B87" s="46" t="n">
        <v>45.6</v>
      </c>
      <c r="D87" s="0" t="n">
        <f aca="true">RAND()</f>
        <v>0.24914403389318</v>
      </c>
      <c r="E87" s="0" t="n">
        <f aca="false">B87+B88</f>
        <v>91.4</v>
      </c>
      <c r="F87" s="0" t="n">
        <f aca="false">E87*E87</f>
        <v>8353.96</v>
      </c>
    </row>
    <row r="88" customFormat="false" ht="13.8" hidden="false" customHeight="false" outlineLevel="0" collapsed="false">
      <c r="A88" s="0" t="n">
        <v>49</v>
      </c>
      <c r="B88" s="46" t="n">
        <v>45.8</v>
      </c>
      <c r="D88" s="0" t="n">
        <f aca="true">RAND()</f>
        <v>0.810105013232405</v>
      </c>
    </row>
    <row r="89" customFormat="false" ht="13.8" hidden="false" customHeight="false" outlineLevel="0" collapsed="false">
      <c r="A89" s="0" t="n">
        <v>9</v>
      </c>
      <c r="B89" s="46" t="n">
        <v>44.4</v>
      </c>
      <c r="D89" s="0" t="n">
        <f aca="true">RAND()</f>
        <v>0.970742818307521</v>
      </c>
      <c r="E89" s="0" t="n">
        <f aca="false">B89+B90</f>
        <v>90.6000000000001</v>
      </c>
      <c r="F89" s="0" t="n">
        <f aca="false">E89*E89</f>
        <v>8208.36000000002</v>
      </c>
    </row>
    <row r="90" customFormat="false" ht="13.8" hidden="false" customHeight="false" outlineLevel="0" collapsed="false">
      <c r="A90" s="0" t="n">
        <v>53</v>
      </c>
      <c r="B90" s="46" t="n">
        <v>46.2000000000001</v>
      </c>
      <c r="D90" s="0" t="n">
        <f aca="true">RAND()</f>
        <v>0.993579650298604</v>
      </c>
    </row>
    <row r="91" customFormat="false" ht="13.8" hidden="false" customHeight="false" outlineLevel="0" collapsed="false">
      <c r="A91" s="0" t="n">
        <v>29</v>
      </c>
      <c r="B91" s="46" t="n">
        <v>45.6</v>
      </c>
      <c r="D91" s="0" t="n">
        <f aca="true">RAND()</f>
        <v>0.39034575355563</v>
      </c>
      <c r="E91" s="0" t="n">
        <f aca="false">B91+B92</f>
        <v>91.8000000000001</v>
      </c>
      <c r="F91" s="0" t="n">
        <f aca="false">E91*E91</f>
        <v>8427.24000000002</v>
      </c>
    </row>
    <row r="92" customFormat="false" ht="13.8" hidden="false" customHeight="false" outlineLevel="0" collapsed="false">
      <c r="A92" s="0" t="n">
        <v>56</v>
      </c>
      <c r="B92" s="46" t="n">
        <v>46.2000000000001</v>
      </c>
      <c r="C92" s="0" t="n">
        <v>4</v>
      </c>
      <c r="D92" s="0" t="n">
        <f aca="true">RAND()</f>
        <v>0.845267802139388</v>
      </c>
    </row>
    <row r="93" customFormat="false" ht="13.8" hidden="false" customHeight="false" outlineLevel="0" collapsed="false">
      <c r="A93" s="0" t="n">
        <v>2</v>
      </c>
      <c r="B93" s="46" t="n">
        <v>43.8</v>
      </c>
      <c r="C93" s="0" t="n">
        <v>3</v>
      </c>
      <c r="D93" s="0" t="n">
        <f aca="true">RAND()</f>
        <v>0.303695053833221</v>
      </c>
      <c r="E93" s="0" t="n">
        <f aca="false">B93+B94</f>
        <v>87.8</v>
      </c>
      <c r="F93" s="0" t="n">
        <f aca="false">E93*E93</f>
        <v>7708.84</v>
      </c>
    </row>
    <row r="94" customFormat="false" ht="13.8" hidden="false" customHeight="false" outlineLevel="0" collapsed="false">
      <c r="A94" s="0" t="n">
        <v>6</v>
      </c>
      <c r="B94" s="46" t="n">
        <v>44</v>
      </c>
      <c r="C94" s="0" t="n">
        <v>2</v>
      </c>
      <c r="D94" s="0" t="n">
        <f aca="true">RAND()</f>
        <v>0.484548456038017</v>
      </c>
    </row>
    <row r="95" customFormat="false" ht="13.8" hidden="false" customHeight="false" outlineLevel="0" collapsed="false">
      <c r="A95" s="0" t="n">
        <v>38</v>
      </c>
      <c r="B95" s="46" t="n">
        <v>45.6</v>
      </c>
      <c r="D95" s="0" t="n">
        <f aca="true">RAND()</f>
        <v>0.876761605541395</v>
      </c>
      <c r="E95" s="0" t="n">
        <f aca="false">B95+B96</f>
        <v>91.4</v>
      </c>
      <c r="F95" s="0" t="n">
        <f aca="false">E95*E95</f>
        <v>8353.96</v>
      </c>
    </row>
    <row r="96" customFormat="false" ht="13.8" hidden="false" customHeight="false" outlineLevel="0" collapsed="false">
      <c r="A96" s="0" t="n">
        <v>45</v>
      </c>
      <c r="B96" s="46" t="n">
        <v>45.8</v>
      </c>
      <c r="D96" s="0" t="n">
        <f aca="true">RAND()</f>
        <v>0.890176302428194</v>
      </c>
    </row>
    <row r="97" customFormat="false" ht="13.8" hidden="false" customHeight="false" outlineLevel="0" collapsed="false">
      <c r="A97" s="0" t="n">
        <v>21</v>
      </c>
      <c r="B97" s="46" t="n">
        <v>45.4</v>
      </c>
      <c r="D97" s="0" t="n">
        <f aca="true">RAND()</f>
        <v>0.107224608637905</v>
      </c>
      <c r="E97" s="0" t="n">
        <f aca="false">B97+B98</f>
        <v>89.4</v>
      </c>
      <c r="F97" s="0" t="n">
        <f aca="false">E97*E97</f>
        <v>7992.36</v>
      </c>
    </row>
    <row r="98" customFormat="false" ht="13.8" hidden="false" customHeight="false" outlineLevel="0" collapsed="false">
      <c r="A98" s="0" t="n">
        <v>5</v>
      </c>
      <c r="B98" s="46" t="n">
        <v>44</v>
      </c>
      <c r="D98" s="0" t="n">
        <f aca="true">RAND()</f>
        <v>0.426650389948946</v>
      </c>
    </row>
    <row r="99" customFormat="false" ht="13.8" hidden="false" customHeight="false" outlineLevel="0" collapsed="false">
      <c r="A99" s="0" t="n">
        <v>15</v>
      </c>
      <c r="B99" s="46" t="n">
        <v>45.2</v>
      </c>
      <c r="D99" s="0" t="n">
        <f aca="true">RAND()</f>
        <v>0.427923192638502</v>
      </c>
      <c r="E99" s="0" t="n">
        <f aca="false">B99+B100</f>
        <v>90.6</v>
      </c>
      <c r="F99" s="0" t="n">
        <f aca="false">E99*E99</f>
        <v>8208.36</v>
      </c>
    </row>
    <row r="100" customFormat="false" ht="13.8" hidden="false" customHeight="false" outlineLevel="0" collapsed="false">
      <c r="A100" s="0" t="n">
        <v>23</v>
      </c>
      <c r="B100" s="46" t="n">
        <v>45.4</v>
      </c>
      <c r="D100" s="0" t="n">
        <f aca="true">RAND()</f>
        <v>0.649401212927179</v>
      </c>
    </row>
    <row r="101" customFormat="false" ht="13.8" hidden="false" customHeight="false" outlineLevel="0" collapsed="false">
      <c r="A101" s="0" t="n">
        <v>28</v>
      </c>
      <c r="B101" s="46" t="n">
        <v>45.6</v>
      </c>
      <c r="D101" s="0" t="n">
        <f aca="true">RAND()</f>
        <v>0.682070613204792</v>
      </c>
      <c r="E101" s="0" t="n">
        <f aca="false">B101+B102</f>
        <v>89.8</v>
      </c>
      <c r="F101" s="0" t="n">
        <f aca="false">E101*E101</f>
        <v>8064.04</v>
      </c>
    </row>
    <row r="102" customFormat="false" ht="13.8" hidden="false" customHeight="false" outlineLevel="0" collapsed="false">
      <c r="A102" s="0" t="n">
        <v>7</v>
      </c>
      <c r="B102" s="46" t="n">
        <v>44.2</v>
      </c>
      <c r="D102" s="0" t="n">
        <f aca="true">RAND()</f>
        <v>0.541223878673895</v>
      </c>
    </row>
    <row r="103" customFormat="false" ht="13.8" hidden="false" customHeight="false" outlineLevel="0" collapsed="false">
      <c r="A103" s="0" t="n">
        <v>14</v>
      </c>
      <c r="B103" s="46" t="n">
        <v>45.2</v>
      </c>
      <c r="D103" s="0" t="n">
        <f aca="true">RAND()</f>
        <v>0.138181909849541</v>
      </c>
      <c r="E103" s="0" t="n">
        <f aca="false">B103+B104</f>
        <v>90</v>
      </c>
      <c r="F103" s="0" t="n">
        <f aca="false">E103*E103</f>
        <v>8100</v>
      </c>
    </row>
    <row r="104" customFormat="false" ht="13.8" hidden="false" customHeight="false" outlineLevel="0" collapsed="false">
      <c r="A104" s="0" t="n">
        <v>13</v>
      </c>
      <c r="B104" s="46" t="n">
        <v>44.8</v>
      </c>
      <c r="C104" s="0" t="n">
        <v>1</v>
      </c>
      <c r="D104" s="0" t="n">
        <f aca="true">RAND()</f>
        <v>0.54421606552491</v>
      </c>
    </row>
    <row r="105" customFormat="false" ht="13.8" hidden="false" customHeight="false" outlineLevel="0" collapsed="false">
      <c r="A105" s="0" t="n">
        <v>25</v>
      </c>
      <c r="B105" s="46" t="n">
        <v>45.6</v>
      </c>
      <c r="D105" s="0" t="n">
        <f aca="true">RAND()</f>
        <v>0.600341553724122</v>
      </c>
      <c r="E105" s="0" t="n">
        <f aca="false">B105+B106</f>
        <v>91.2</v>
      </c>
      <c r="F105" s="0" t="n">
        <f aca="false">E105*E105</f>
        <v>8317.44</v>
      </c>
    </row>
    <row r="106" customFormat="false" ht="13.8" hidden="false" customHeight="false" outlineLevel="0" collapsed="false">
      <c r="A106" s="0" t="n">
        <v>31</v>
      </c>
      <c r="B106" s="46" t="n">
        <v>45.6</v>
      </c>
      <c r="D106" s="0" t="n">
        <f aca="true">RAND()</f>
        <v>0.558147858592452</v>
      </c>
    </row>
    <row r="107" customFormat="false" ht="13.8" hidden="false" customHeight="false" outlineLevel="0" collapsed="false">
      <c r="A107" s="0" t="n">
        <v>44</v>
      </c>
      <c r="B107" s="46" t="n">
        <v>45.8</v>
      </c>
      <c r="D107" s="0" t="n">
        <f aca="true">RAND()</f>
        <v>0.586365437298695</v>
      </c>
      <c r="E107" s="0" t="n">
        <f aca="false">B107+B108</f>
        <v>90.4</v>
      </c>
      <c r="F107" s="0" t="n">
        <f aca="false">E107*E107</f>
        <v>8172.16</v>
      </c>
    </row>
    <row r="108" customFormat="false" ht="13.8" hidden="false" customHeight="false" outlineLevel="0" collapsed="false">
      <c r="A108" s="0" t="n">
        <v>11</v>
      </c>
      <c r="B108" s="46" t="n">
        <v>44.6</v>
      </c>
      <c r="D108" s="0" t="n">
        <f aca="true">RAND()</f>
        <v>0.163037808235549</v>
      </c>
    </row>
    <row r="109" customFormat="false" ht="13.8" hidden="false" customHeight="false" outlineLevel="0" collapsed="false">
      <c r="A109" s="0" t="n">
        <v>24</v>
      </c>
      <c r="B109" s="46" t="n">
        <v>45.4</v>
      </c>
      <c r="C109" s="0" t="n">
        <v>6</v>
      </c>
      <c r="D109" s="0" t="n">
        <f aca="true">RAND()</f>
        <v>0.844523544955047</v>
      </c>
      <c r="E109" s="0" t="n">
        <f aca="false">B109+B110</f>
        <v>89.2</v>
      </c>
      <c r="F109" s="0" t="n">
        <f aca="false">E109*E109</f>
        <v>7956.64</v>
      </c>
    </row>
    <row r="110" customFormat="false" ht="13.8" hidden="false" customHeight="false" outlineLevel="0" collapsed="false">
      <c r="A110" s="0" t="n">
        <v>3</v>
      </c>
      <c r="B110" s="46" t="n">
        <v>43.8</v>
      </c>
      <c r="D110" s="0" t="n">
        <f aca="true">RAND()</f>
        <v>0.436548585157304</v>
      </c>
    </row>
    <row r="111" customFormat="false" ht="13.8" hidden="false" customHeight="false" outlineLevel="0" collapsed="false">
      <c r="A111" s="0" t="n">
        <v>47</v>
      </c>
      <c r="B111" s="46" t="n">
        <v>45.8</v>
      </c>
      <c r="D111" s="0" t="n">
        <f aca="true">RAND()</f>
        <v>0.573539451744856</v>
      </c>
      <c r="E111" s="0" t="n">
        <f aca="false">B111+B112</f>
        <v>91.4</v>
      </c>
      <c r="F111" s="0" t="n">
        <f aca="false">E111*E111</f>
        <v>8353.96</v>
      </c>
    </row>
    <row r="112" customFormat="false" ht="13.8" hidden="false" customHeight="false" outlineLevel="0" collapsed="false">
      <c r="A112" s="0" t="n">
        <v>37</v>
      </c>
      <c r="B112" s="46" t="n">
        <v>45.6</v>
      </c>
      <c r="D112" s="0" t="n">
        <f aca="true">RAND()</f>
        <v>0.889753539514503</v>
      </c>
    </row>
    <row r="113" customFormat="false" ht="13.8" hidden="false" customHeight="false" outlineLevel="0" collapsed="false">
      <c r="A113" s="0" t="n">
        <v>36</v>
      </c>
      <c r="B113" s="46" t="n">
        <v>45.6</v>
      </c>
      <c r="D113" s="0" t="n">
        <f aca="true">RAND()</f>
        <v>0.456196441103322</v>
      </c>
      <c r="E113" s="0" t="n">
        <f aca="false">B113+B114</f>
        <v>91.4</v>
      </c>
      <c r="F113" s="0" t="n">
        <f aca="false">E113*E113</f>
        <v>8353.96</v>
      </c>
    </row>
    <row r="114" customFormat="false" ht="13.8" hidden="false" customHeight="false" outlineLevel="0" collapsed="false">
      <c r="A114" s="0" t="n">
        <v>51</v>
      </c>
      <c r="B114" s="46" t="n">
        <v>45.8</v>
      </c>
      <c r="C114" s="0" t="n">
        <v>10</v>
      </c>
      <c r="D114" s="0" t="n">
        <f aca="true">RAND()</f>
        <v>0.468830816662931</v>
      </c>
    </row>
    <row r="115" customFormat="false" ht="13.8" hidden="false" customHeight="false" outlineLevel="0" collapsed="false">
      <c r="A115" s="0" t="n">
        <v>48</v>
      </c>
      <c r="B115" s="46" t="n">
        <v>45.8</v>
      </c>
      <c r="D115" s="0" t="n">
        <f aca="true">RAND()</f>
        <v>0.359966140074149</v>
      </c>
      <c r="E115" s="0" t="n">
        <f aca="false">B115+B116</f>
        <v>91.4</v>
      </c>
      <c r="F115" s="0" t="n">
        <f aca="false">E115*E115</f>
        <v>8353.96</v>
      </c>
    </row>
    <row r="116" customFormat="false" ht="13.8" hidden="false" customHeight="false" outlineLevel="0" collapsed="false">
      <c r="A116" s="0" t="n">
        <v>40</v>
      </c>
      <c r="B116" s="46" t="n">
        <v>45.6</v>
      </c>
      <c r="D116" s="0" t="n">
        <f aca="true">RAND()</f>
        <v>0.27972469246482</v>
      </c>
    </row>
    <row r="117" customFormat="false" ht="13.8" hidden="false" customHeight="false" outlineLevel="0" collapsed="false">
      <c r="A117" s="0" t="n">
        <v>57</v>
      </c>
      <c r="B117" s="46" t="n">
        <v>46.4</v>
      </c>
      <c r="C117" s="0" t="n">
        <v>1</v>
      </c>
      <c r="D117" s="0" t="n">
        <f aca="true">RAND()</f>
        <v>0.234749500948733</v>
      </c>
      <c r="E117" s="0" t="n">
        <f aca="false">B117+B118</f>
        <v>92.2</v>
      </c>
      <c r="F117" s="0" t="n">
        <f aca="false">E117*E117</f>
        <v>8500.84</v>
      </c>
    </row>
    <row r="118" customFormat="false" ht="13.8" hidden="false" customHeight="false" outlineLevel="0" collapsed="false">
      <c r="A118" s="0" t="n">
        <v>46</v>
      </c>
      <c r="B118" s="46" t="n">
        <v>45.8</v>
      </c>
      <c r="D118" s="0" t="n">
        <f aca="true">RAND()</f>
        <v>0.895585192632914</v>
      </c>
    </row>
    <row r="119" customFormat="false" ht="13.8" hidden="false" customHeight="false" outlineLevel="0" collapsed="false">
      <c r="A119" s="0" t="n">
        <v>19</v>
      </c>
      <c r="B119" s="46" t="n">
        <v>45.4</v>
      </c>
      <c r="D119" s="0" t="n">
        <f aca="true">RAND()</f>
        <v>0.29121402715657</v>
      </c>
      <c r="E119" s="0" t="n">
        <f aca="false">B119+B120</f>
        <v>91</v>
      </c>
      <c r="F119" s="0" t="n">
        <f aca="false">E119*E119</f>
        <v>8281</v>
      </c>
    </row>
    <row r="120" customFormat="false" ht="13.8" hidden="false" customHeight="false" outlineLevel="0" collapsed="false">
      <c r="A120" s="0" t="n">
        <v>41</v>
      </c>
      <c r="B120" s="46" t="n">
        <v>45.6</v>
      </c>
      <c r="C120" s="0" t="n">
        <v>17</v>
      </c>
      <c r="D120" s="0" t="n">
        <f aca="true">RAND()</f>
        <v>0.908979697019105</v>
      </c>
    </row>
    <row r="121" customFormat="false" ht="13.8" hidden="false" customHeight="false" outlineLevel="0" collapsed="false">
      <c r="A121" s="0" t="n">
        <v>35</v>
      </c>
      <c r="B121" s="46" t="n">
        <v>45.6</v>
      </c>
      <c r="D121" s="0" t="n">
        <f aca="true">RAND()</f>
        <v>0.358711072086134</v>
      </c>
      <c r="E121" s="0" t="n">
        <f aca="false">B121+B122</f>
        <v>89.8</v>
      </c>
      <c r="F121" s="0" t="n">
        <f aca="false">E121*E121</f>
        <v>8064.04</v>
      </c>
    </row>
    <row r="122" customFormat="false" ht="13.8" hidden="false" customHeight="false" outlineLevel="0" collapsed="false">
      <c r="A122" s="0" t="n">
        <v>8</v>
      </c>
      <c r="B122" s="46" t="n">
        <v>44.2</v>
      </c>
      <c r="C122" s="0" t="n">
        <v>2</v>
      </c>
      <c r="D122" s="0" t="n">
        <f aca="true">RAND()</f>
        <v>0.962540424961614</v>
      </c>
    </row>
    <row r="127" customFormat="false" ht="13.8" hidden="false" customHeight="false" outlineLevel="0" collapsed="false">
      <c r="C127" s="0" t="s">
        <v>170</v>
      </c>
      <c r="D127" s="0" t="n">
        <f aca="false">COUNT(E67:E121)</f>
        <v>28</v>
      </c>
    </row>
    <row r="128" customFormat="false" ht="13.8" hidden="false" customHeight="false" outlineLevel="0" collapsed="false">
      <c r="C128" s="0" t="s">
        <v>149</v>
      </c>
      <c r="D128" s="0" t="n">
        <f aca="false">SUM(E67:E122)</f>
        <v>2537</v>
      </c>
    </row>
    <row r="129" customFormat="false" ht="13.8" hidden="false" customHeight="false" outlineLevel="0" collapsed="false">
      <c r="C129" s="0" t="s">
        <v>171</v>
      </c>
      <c r="D129" s="0" t="n">
        <f aca="false">D128/D127</f>
        <v>90.6071428571429</v>
      </c>
    </row>
    <row r="130" customFormat="false" ht="13.8" hidden="false" customHeight="false" outlineLevel="0" collapsed="false">
      <c r="C130" s="0" t="s">
        <v>172</v>
      </c>
      <c r="D130" s="0" t="n">
        <f aca="false">SUM(F67:F121)</f>
        <v>229896.36</v>
      </c>
    </row>
    <row r="131" customFormat="false" ht="13.8" hidden="false" customHeight="false" outlineLevel="0" collapsed="false">
      <c r="C131" s="34" t="s">
        <v>181</v>
      </c>
      <c r="D131" s="0" t="n">
        <f aca="false">SQRT(D130/D127 - D129*D129)</f>
        <v>0.96433862288446</v>
      </c>
      <c r="E131" s="0" t="n">
        <f aca="false">D131*D131</f>
        <v>0.929948979586698</v>
      </c>
      <c r="F131" s="44" t="s">
        <v>182</v>
      </c>
    </row>
    <row r="132" customFormat="false" ht="13.8" hidden="false" customHeight="false" outlineLevel="0" collapsed="false">
      <c r="C132" s="34"/>
      <c r="F132" s="44"/>
    </row>
    <row r="133" customFormat="false" ht="13.8" hidden="false" customHeight="false" outlineLevel="0" collapsed="false">
      <c r="C133" s="34" t="s">
        <v>183</v>
      </c>
      <c r="D133" s="0" t="n">
        <f aca="false">D47</f>
        <v>0.692811117764747</v>
      </c>
      <c r="E133" s="0" t="n">
        <f aca="false">D133*D133</f>
        <v>0.479987244898439</v>
      </c>
      <c r="F133" s="44" t="s">
        <v>184</v>
      </c>
    </row>
    <row r="134" customFormat="false" ht="13.8" hidden="false" customHeight="false" outlineLevel="0" collapsed="false">
      <c r="C134" s="34" t="s">
        <v>185</v>
      </c>
      <c r="D134" s="0" t="n">
        <f aca="false">2*D133</f>
        <v>1.3856222355295</v>
      </c>
      <c r="E134" s="0" t="n">
        <f aca="false">2*E133</f>
        <v>0.959974489796878</v>
      </c>
      <c r="F134" s="44" t="s">
        <v>186</v>
      </c>
    </row>
    <row r="1048576" customFormat="false" ht="12.8" hidden="false" customHeight="false" outlineLevel="0" collapsed="false"/>
  </sheetData>
  <conditionalFormatting sqref="A11:A13">
    <cfRule type="expression" priority="2" aboveAverage="0" equalAverage="0" bottom="0" percent="0" rank="0" text="" dxfId="0">
      <formula>$U11&lt;&gt;0</formula>
    </cfRule>
  </conditionalFormatting>
  <conditionalFormatting sqref="A37:A39">
    <cfRule type="expression" priority="3" aboveAverage="0" equalAverage="0" bottom="0" percent="0" rank="0" text="" dxfId="1">
      <formula>$U37&lt;&gt;0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LibreOffice/5.1.4.2$Linux_X86_64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2016-07-21T15:53:23Z</dcterms:created>
  <dc:creator>User</dc:creator>
  <dc:description/>
  <dc:language>en-US</dc:language>
  <cp:lastModifiedBy/>
  <cp:lastPrinted>1601-01-01T00:00:00Z</cp:lastPrinted>
  <dcterms:modified xsi:type="dcterms:W3CDTF">2016-07-27T15:04:23Z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